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re\Documents\Canada 2023 1\"/>
    </mc:Choice>
  </mc:AlternateContent>
  <xr:revisionPtr revIDLastSave="0" documentId="13_ncr:1_{98ED6EF0-FA87-468A-8836-8436CCAC66D6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Juv. Masculino" sheetId="1" r:id="rId1"/>
    <sheet name="Juv. Femenino" sheetId="3" r:id="rId2"/>
    <sheet name="Pre Juv. Masculino" sheetId="2" r:id="rId3"/>
    <sheet name="Pre Juv Femenino" sheetId="4" r:id="rId4"/>
    <sheet name="INF &quot;D&quot; Masc" sheetId="8" r:id="rId5"/>
    <sheet name="INF &quot;D&quot; Fem" sheetId="7" r:id="rId6"/>
    <sheet name="INF &quot;C&quot; Masc" sheetId="6" r:id="rId7"/>
    <sheet name="INF &quot;C&quot; Fem" sheetId="5" r:id="rId8"/>
    <sheet name="Inf &quot;B&quot; Masc" sheetId="13" r:id="rId9"/>
    <sheet name="Inf &quot;B&quot; Fem" sheetId="10" state="hidden" r:id="rId10"/>
    <sheet name="Inf  &quot;B&quot;  Fem" sheetId="14" r:id="rId11"/>
    <sheet name="Inf &quot;A&quot; Masc" sheetId="11" r:id="rId12"/>
    <sheet name="Inf &quot;A&quot; Fem" sheetId="12" r:id="rId13"/>
  </sheets>
  <definedNames>
    <definedName name="_xlnm._FilterDatabase" localSheetId="11" hidden="1">'Inf "A" Masc'!$B$6:$AB$14</definedName>
    <definedName name="_xlnm.Print_Area" localSheetId="12">'Inf "A" Fem'!$A$3:$AA$11</definedName>
    <definedName name="_xlnm.Print_Area" localSheetId="1">'Juv. Femenino'!$A$1:$CU$67</definedName>
    <definedName name="_xlnm.Print_Area" localSheetId="0">'Juv. Masculino'!$A$2:$GM$16</definedName>
    <definedName name="_xlnm.Print_Area" localSheetId="3">'Pre Juv Femenino'!$A$1:$CA$34</definedName>
    <definedName name="_xlnm.Print_Area" localSheetId="2">'Pre Juv. Masculino'!$A$1:$CQ$44</definedName>
    <definedName name="_xlnm.Print_Titles" localSheetId="0">'Juv. Masculino'!$4:$4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7" i="3" l="1"/>
  <c r="CS6" i="3"/>
  <c r="AG7" i="14"/>
  <c r="AG6" i="14"/>
  <c r="AI5" i="13"/>
  <c r="AI4" i="13"/>
  <c r="S7" i="5"/>
  <c r="T7" i="5"/>
  <c r="U7" i="5"/>
  <c r="V7" i="5"/>
  <c r="W7" i="5"/>
  <c r="X7" i="5"/>
  <c r="Y7" i="5"/>
  <c r="Z7" i="5"/>
  <c r="AA7" i="5"/>
  <c r="AB7" i="5"/>
  <c r="AC7" i="5"/>
  <c r="AD7" i="5"/>
  <c r="A6" i="5"/>
  <c r="E31" i="5" s="1"/>
  <c r="R31" i="5" s="1"/>
  <c r="E24" i="5"/>
  <c r="R24" i="5" s="1"/>
  <c r="AF24" i="5" s="1"/>
  <c r="AC6" i="5"/>
  <c r="AK7" i="6"/>
  <c r="AK6" i="6"/>
  <c r="AJ7" i="7"/>
  <c r="AJ6" i="7"/>
  <c r="BE8" i="8"/>
  <c r="BE7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F8" i="8"/>
  <c r="BD7" i="8"/>
  <c r="BY7" i="4"/>
  <c r="BY6" i="4"/>
  <c r="BZ6" i="4"/>
  <c r="BZ7" i="4"/>
  <c r="CO7" i="2"/>
  <c r="CO6" i="2"/>
  <c r="B7" i="3"/>
  <c r="CS33" i="3" s="1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T7" i="3"/>
  <c r="CW5" i="1"/>
  <c r="CX5" i="1"/>
  <c r="CY5" i="1"/>
  <c r="CZ5" i="1"/>
  <c r="CZ70" i="1" s="1"/>
  <c r="DA5" i="1"/>
  <c r="DA69" i="1" s="1"/>
  <c r="DB5" i="1"/>
  <c r="DB79" i="1" s="1"/>
  <c r="DC5" i="1"/>
  <c r="DC56" i="1" s="1"/>
  <c r="DD5" i="1"/>
  <c r="DD17" i="1" s="1"/>
  <c r="DE5" i="1"/>
  <c r="DF5" i="1"/>
  <c r="DF24" i="1" s="1"/>
  <c r="DG5" i="1"/>
  <c r="DH5" i="1"/>
  <c r="DI5" i="1"/>
  <c r="DJ5" i="1"/>
  <c r="DK5" i="1"/>
  <c r="DL5" i="1"/>
  <c r="DM5" i="1"/>
  <c r="DM55" i="1" s="1"/>
  <c r="DN5" i="1"/>
  <c r="DN86" i="1" s="1"/>
  <c r="DO5" i="1"/>
  <c r="DO79" i="1" s="1"/>
  <c r="DP5" i="1"/>
  <c r="DQ5" i="1"/>
  <c r="DR5" i="1"/>
  <c r="DS5" i="1"/>
  <c r="DT5" i="1"/>
  <c r="DU5" i="1"/>
  <c r="DV5" i="1"/>
  <c r="DV17" i="1"/>
  <c r="DW5" i="1"/>
  <c r="DW66" i="1" s="1"/>
  <c r="DX5" i="1"/>
  <c r="DX58" i="1" s="1"/>
  <c r="DY5" i="1"/>
  <c r="DY14" i="1" s="1"/>
  <c r="DZ5" i="1"/>
  <c r="DZ67" i="1" s="1"/>
  <c r="EA5" i="1"/>
  <c r="EB5" i="1"/>
  <c r="EB44" i="1" s="1"/>
  <c r="EC5" i="1"/>
  <c r="ED5" i="1"/>
  <c r="EE5" i="1"/>
  <c r="EF5" i="1"/>
  <c r="EF70" i="1" s="1"/>
  <c r="EG5" i="1"/>
  <c r="EH5" i="1"/>
  <c r="EI5" i="1"/>
  <c r="EI34" i="1" s="1"/>
  <c r="EJ5" i="1"/>
  <c r="EJ81" i="1" s="1"/>
  <c r="EK5" i="1"/>
  <c r="EK70" i="1" s="1"/>
  <c r="EL5" i="1"/>
  <c r="EM5" i="1"/>
  <c r="EN5" i="1"/>
  <c r="EO5" i="1"/>
  <c r="EO47" i="1" s="1"/>
  <c r="EP5" i="1"/>
  <c r="EQ5" i="1"/>
  <c r="EQ54" i="1" s="1"/>
  <c r="ER5" i="1"/>
  <c r="ES5" i="1"/>
  <c r="ET5" i="1"/>
  <c r="ET17" i="1"/>
  <c r="EU5" i="1"/>
  <c r="EU63" i="1" s="1"/>
  <c r="EV5" i="1"/>
  <c r="EV68" i="1" s="1"/>
  <c r="EW5" i="1"/>
  <c r="EX5" i="1"/>
  <c r="EY5" i="1"/>
  <c r="EZ5" i="1"/>
  <c r="EZ85" i="1" s="1"/>
  <c r="FA5" i="1"/>
  <c r="FB5" i="1"/>
  <c r="FB78" i="1" s="1"/>
  <c r="FC5" i="1"/>
  <c r="FC17" i="1" s="1"/>
  <c r="FD5" i="1"/>
  <c r="FD48" i="1" s="1"/>
  <c r="FE5" i="1"/>
  <c r="FF5" i="1"/>
  <c r="FF43" i="1" s="1"/>
  <c r="FG5" i="1"/>
  <c r="FG24" i="1" s="1"/>
  <c r="FH5" i="1"/>
  <c r="FI5" i="1"/>
  <c r="FJ5" i="1"/>
  <c r="FJ88" i="1" s="1"/>
  <c r="FK5" i="1"/>
  <c r="FK64" i="1" s="1"/>
  <c r="FL5" i="1"/>
  <c r="FL37" i="1" s="1"/>
  <c r="FM5" i="1"/>
  <c r="FM8" i="1" s="1"/>
  <c r="FN5" i="1"/>
  <c r="FO5" i="1"/>
  <c r="FO17" i="1"/>
  <c r="FP5" i="1"/>
  <c r="FP83" i="1" s="1"/>
  <c r="FQ5" i="1"/>
  <c r="FQ72" i="1" s="1"/>
  <c r="FR5" i="1"/>
  <c r="FS5" i="1"/>
  <c r="FS28" i="1" s="1"/>
  <c r="FT5" i="1"/>
  <c r="FU5" i="1"/>
  <c r="FU17" i="1" s="1"/>
  <c r="FV5" i="1"/>
  <c r="FW5" i="1"/>
  <c r="FW12" i="1" s="1"/>
  <c r="FX5" i="1"/>
  <c r="FY5" i="1"/>
  <c r="FZ5" i="1"/>
  <c r="GA5" i="1"/>
  <c r="GA33" i="1" s="1"/>
  <c r="GB5" i="1"/>
  <c r="GB53" i="1" s="1"/>
  <c r="GC5" i="1"/>
  <c r="GD5" i="1"/>
  <c r="GD17" i="1"/>
  <c r="GE5" i="1"/>
  <c r="GF5" i="1"/>
  <c r="GG5" i="1"/>
  <c r="GH5" i="1"/>
  <c r="GI5" i="1"/>
  <c r="GJ5" i="1"/>
  <c r="GK5" i="1"/>
  <c r="GK59" i="1" s="1"/>
  <c r="GL5" i="1"/>
  <c r="GL17" i="1" s="1"/>
  <c r="CX11" i="1"/>
  <c r="DH11" i="1"/>
  <c r="DI11" i="1"/>
  <c r="FO11" i="1"/>
  <c r="CR6" i="3"/>
  <c r="CQ6" i="3"/>
  <c r="GK4" i="1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X6" i="4"/>
  <c r="CP6" i="3"/>
  <c r="FP12" i="1"/>
  <c r="FX12" i="1"/>
  <c r="GH75" i="1"/>
  <c r="GH39" i="1"/>
  <c r="GH30" i="1"/>
  <c r="GH18" i="1"/>
  <c r="GH14" i="1"/>
  <c r="GH13" i="1"/>
  <c r="GH4" i="1"/>
  <c r="GJ4" i="1"/>
  <c r="GG4" i="1"/>
  <c r="BC7" i="8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P7" i="2"/>
  <c r="CN6" i="2"/>
  <c r="CP6" i="2"/>
  <c r="DH15" i="1"/>
  <c r="DJ15" i="1"/>
  <c r="DV15" i="1"/>
  <c r="ER15" i="1"/>
  <c r="ES15" i="1"/>
  <c r="EU15" i="1"/>
  <c r="DV14" i="1"/>
  <c r="DA13" i="1"/>
  <c r="DJ13" i="1"/>
  <c r="ER13" i="1"/>
  <c r="FA13" i="1"/>
  <c r="FN13" i="1"/>
  <c r="FO13" i="1"/>
  <c r="FX13" i="1"/>
  <c r="DJ6" i="1"/>
  <c r="DV6" i="1"/>
  <c r="ER6" i="1"/>
  <c r="FM6" i="1"/>
  <c r="FN6" i="1"/>
  <c r="FO6" i="1"/>
  <c r="GI4" i="1"/>
  <c r="GL4" i="1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L7" i="6"/>
  <c r="U7" i="14"/>
  <c r="V7" i="14"/>
  <c r="W7" i="14"/>
  <c r="X7" i="14"/>
  <c r="Y7" i="14"/>
  <c r="Z7" i="14"/>
  <c r="AA7" i="14"/>
  <c r="AB7" i="14"/>
  <c r="AC7" i="14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DR8" i="1"/>
  <c r="DV8" i="1"/>
  <c r="ER8" i="1"/>
  <c r="FO8" i="1"/>
  <c r="FV8" i="1"/>
  <c r="FW8" i="1"/>
  <c r="CX22" i="1"/>
  <c r="FO22" i="1"/>
  <c r="FX22" i="1"/>
  <c r="GF81" i="1"/>
  <c r="GF76" i="1"/>
  <c r="GF45" i="1"/>
  <c r="GF43" i="1"/>
  <c r="GF4" i="1"/>
  <c r="DV10" i="1"/>
  <c r="EK10" i="1"/>
  <c r="EL10" i="1"/>
  <c r="ER10" i="1"/>
  <c r="ES10" i="1"/>
  <c r="EW10" i="1"/>
  <c r="FE10" i="1"/>
  <c r="BW6" i="4"/>
  <c r="BV6" i="4"/>
  <c r="BU6" i="4"/>
  <c r="CO6" i="3"/>
  <c r="CN6" i="3"/>
  <c r="GE58" i="1"/>
  <c r="GE32" i="1"/>
  <c r="GE4" i="1"/>
  <c r="W5" i="12"/>
  <c r="W4" i="12"/>
  <c r="Q5" i="11"/>
  <c r="R5" i="11"/>
  <c r="S5" i="11"/>
  <c r="T5" i="11"/>
  <c r="U5" i="11"/>
  <c r="V5" i="11"/>
  <c r="W5" i="11"/>
  <c r="X5" i="11"/>
  <c r="Y5" i="11"/>
  <c r="Y4" i="11"/>
  <c r="AF7" i="14"/>
  <c r="AF6" i="14"/>
  <c r="AM32" i="13"/>
  <c r="AM33" i="13"/>
  <c r="AM34" i="13"/>
  <c r="AM35" i="13"/>
  <c r="U26" i="13"/>
  <c r="AL26" i="13" s="1"/>
  <c r="U29" i="13"/>
  <c r="AL29" i="13" s="1"/>
  <c r="U32" i="13"/>
  <c r="AL32" i="13"/>
  <c r="U33" i="13"/>
  <c r="AL33" i="13"/>
  <c r="U34" i="13"/>
  <c r="AL34" i="13"/>
  <c r="U30" i="13"/>
  <c r="AL30" i="13" s="1"/>
  <c r="AH4" i="13"/>
  <c r="AM31" i="13"/>
  <c r="AM30" i="13"/>
  <c r="AM29" i="13"/>
  <c r="A4" i="13"/>
  <c r="E35" i="13" s="1"/>
  <c r="U35" i="13" s="1"/>
  <c r="AL35" i="13" s="1"/>
  <c r="AM28" i="13"/>
  <c r="R16" i="5"/>
  <c r="AF16" i="5"/>
  <c r="R18" i="5"/>
  <c r="AF18" i="5"/>
  <c r="R21" i="5"/>
  <c r="AF21" i="5" s="1"/>
  <c r="R22" i="5"/>
  <c r="AF22" i="5" s="1"/>
  <c r="AG27" i="5"/>
  <c r="AG26" i="5"/>
  <c r="AG25" i="5"/>
  <c r="AG24" i="5"/>
  <c r="AB6" i="5"/>
  <c r="AJ6" i="6"/>
  <c r="AN33" i="7"/>
  <c r="AO33" i="7"/>
  <c r="AN34" i="7"/>
  <c r="AO34" i="7"/>
  <c r="AN35" i="7"/>
  <c r="AO35" i="7"/>
  <c r="AN36" i="7"/>
  <c r="AO36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K7" i="7"/>
  <c r="A6" i="7"/>
  <c r="V41" i="7"/>
  <c r="AM41" i="7"/>
  <c r="V42" i="7"/>
  <c r="AM42" i="7"/>
  <c r="V43" i="7"/>
  <c r="AM43" i="7"/>
  <c r="AI6" i="7"/>
  <c r="V29" i="7"/>
  <c r="BB7" i="8"/>
  <c r="BA7" i="8"/>
  <c r="BT6" i="4"/>
  <c r="AX36" i="2"/>
  <c r="CR36" i="2"/>
  <c r="AX24" i="2"/>
  <c r="CR24" i="2"/>
  <c r="AX27" i="2"/>
  <c r="CR27" i="2" s="1"/>
  <c r="AX33" i="2"/>
  <c r="CR33" i="2" s="1"/>
  <c r="AX35" i="2"/>
  <c r="CR35" i="2" s="1"/>
  <c r="AX38" i="2"/>
  <c r="CR38" i="2" s="1"/>
  <c r="CV38" i="2" s="1"/>
  <c r="AX39" i="2"/>
  <c r="CR39" i="2"/>
  <c r="AX40" i="2"/>
  <c r="CR40" i="2"/>
  <c r="CV40" i="2" s="1"/>
  <c r="CM6" i="2"/>
  <c r="CL6" i="2"/>
  <c r="CK6" i="2"/>
  <c r="CS37" i="2"/>
  <c r="CS36" i="2"/>
  <c r="CS35" i="2"/>
  <c r="AX41" i="2"/>
  <c r="AX42" i="2"/>
  <c r="AX43" i="2"/>
  <c r="CR43" i="2" s="1"/>
  <c r="CV43" i="2" s="1"/>
  <c r="AX44" i="2"/>
  <c r="CR44" i="2" s="1"/>
  <c r="CV44" i="2" s="1"/>
  <c r="CS34" i="2"/>
  <c r="CM6" i="3"/>
  <c r="GD4" i="1"/>
  <c r="GC4" i="1"/>
  <c r="GB4" i="1"/>
  <c r="GL24" i="1"/>
  <c r="GL31" i="1"/>
  <c r="GL32" i="1"/>
  <c r="GL25" i="1"/>
  <c r="GL34" i="1"/>
  <c r="GL64" i="1"/>
  <c r="GL65" i="1"/>
  <c r="GL67" i="1"/>
  <c r="CJ6" i="2"/>
  <c r="FU4" i="1"/>
  <c r="FE4" i="1"/>
  <c r="FE57" i="1"/>
  <c r="FE44" i="1"/>
  <c r="FE46" i="1"/>
  <c r="FE45" i="1"/>
  <c r="V5" i="12"/>
  <c r="V4" i="12"/>
  <c r="X4" i="11"/>
  <c r="AE7" i="14"/>
  <c r="AE6" i="14"/>
  <c r="AG4" i="13"/>
  <c r="AM36" i="13"/>
  <c r="U28" i="13"/>
  <c r="AL28" i="13"/>
  <c r="U20" i="13"/>
  <c r="AL20" i="13"/>
  <c r="AA6" i="5"/>
  <c r="AI6" i="6"/>
  <c r="AH6" i="6"/>
  <c r="AH6" i="7"/>
  <c r="AG6" i="7"/>
  <c r="AZ7" i="8"/>
  <c r="AY7" i="8"/>
  <c r="BS6" i="4"/>
  <c r="BR6" i="4"/>
  <c r="CI6" i="2"/>
  <c r="CH6" i="2"/>
  <c r="CL6" i="3"/>
  <c r="FX88" i="1"/>
  <c r="FY86" i="1"/>
  <c r="FX86" i="1"/>
  <c r="FY83" i="1"/>
  <c r="FX83" i="1"/>
  <c r="GA81" i="1"/>
  <c r="FY81" i="1"/>
  <c r="FX71" i="1"/>
  <c r="FX69" i="1"/>
  <c r="FY68" i="1"/>
  <c r="FX65" i="1"/>
  <c r="FY64" i="1"/>
  <c r="FX64" i="1"/>
  <c r="FX54" i="1"/>
  <c r="FX62" i="1"/>
  <c r="FX77" i="1"/>
  <c r="FX42" i="1"/>
  <c r="FY49" i="1"/>
  <c r="FX49" i="1"/>
  <c r="FX36" i="1"/>
  <c r="FX44" i="1"/>
  <c r="FY38" i="1"/>
  <c r="GA57" i="1"/>
  <c r="FY57" i="1"/>
  <c r="FX57" i="1"/>
  <c r="GA37" i="1"/>
  <c r="GA27" i="1"/>
  <c r="FZ27" i="1"/>
  <c r="FY27" i="1"/>
  <c r="GA20" i="1"/>
  <c r="FZ20" i="1"/>
  <c r="FX20" i="1"/>
  <c r="FX18" i="1"/>
  <c r="GA4" i="1"/>
  <c r="FZ4" i="1"/>
  <c r="FY4" i="1"/>
  <c r="FX4" i="1"/>
  <c r="CK6" i="3"/>
  <c r="FW67" i="1"/>
  <c r="FW57" i="1"/>
  <c r="FW4" i="1"/>
  <c r="BQ6" i="4"/>
  <c r="CG6" i="2"/>
  <c r="CJ6" i="3"/>
  <c r="FV83" i="1"/>
  <c r="FV82" i="1"/>
  <c r="FV81" i="1"/>
  <c r="FV80" i="1"/>
  <c r="FV76" i="1"/>
  <c r="FV74" i="1"/>
  <c r="FV73" i="1"/>
  <c r="FV64" i="1"/>
  <c r="FV59" i="1"/>
  <c r="FV48" i="1"/>
  <c r="FV58" i="1"/>
  <c r="FV54" i="1"/>
  <c r="FV53" i="1"/>
  <c r="FV62" i="1"/>
  <c r="FV36" i="1"/>
  <c r="FV46" i="1"/>
  <c r="FV79" i="1"/>
  <c r="FV43" i="1"/>
  <c r="FV41" i="1"/>
  <c r="FV47" i="1"/>
  <c r="FV52" i="1"/>
  <c r="FV26" i="1"/>
  <c r="FV34" i="1"/>
  <c r="FV32" i="1"/>
  <c r="FV33" i="1"/>
  <c r="FV31" i="1"/>
  <c r="FV25" i="1"/>
  <c r="FV27" i="1"/>
  <c r="FV18" i="1"/>
  <c r="FV7" i="1"/>
  <c r="FV9" i="1"/>
  <c r="FV4" i="1"/>
  <c r="CI6" i="3"/>
  <c r="FT4" i="1"/>
  <c r="CF6" i="2"/>
  <c r="CE6" i="2"/>
  <c r="CD6" i="2"/>
  <c r="AX7" i="8"/>
  <c r="AW7" i="8"/>
  <c r="BP6" i="4"/>
  <c r="CH6" i="3"/>
  <c r="FS4" i="1"/>
  <c r="FR4" i="1"/>
  <c r="FQ4" i="1"/>
  <c r="FQ9" i="1"/>
  <c r="FQ24" i="1"/>
  <c r="FR62" i="1"/>
  <c r="FR50" i="1"/>
  <c r="FR49" i="1"/>
  <c r="FR45" i="1"/>
  <c r="FR31" i="1"/>
  <c r="FR57" i="1"/>
  <c r="FR28" i="1"/>
  <c r="FQ58" i="1"/>
  <c r="FQ55" i="1"/>
  <c r="FQ39" i="1"/>
  <c r="FR26" i="1"/>
  <c r="FQ40" i="1"/>
  <c r="FR58" i="1"/>
  <c r="FR76" i="1"/>
  <c r="CC6" i="2"/>
  <c r="BO6" i="4"/>
  <c r="AV7" i="8"/>
  <c r="AF6" i="7"/>
  <c r="AG6" i="6"/>
  <c r="Z6" i="5"/>
  <c r="AF4" i="13"/>
  <c r="AD7" i="14"/>
  <c r="AK8" i="14"/>
  <c r="AK9" i="14"/>
  <c r="AK10" i="14"/>
  <c r="AK11" i="14"/>
  <c r="AK12" i="14"/>
  <c r="AK13" i="14"/>
  <c r="AK14" i="14"/>
  <c r="AK15" i="14"/>
  <c r="AK16" i="14"/>
  <c r="AK17" i="14"/>
  <c r="AK18" i="14"/>
  <c r="AK19" i="14"/>
  <c r="AK20" i="14"/>
  <c r="AK21" i="14"/>
  <c r="AK22" i="14"/>
  <c r="AK23" i="14"/>
  <c r="AK24" i="14"/>
  <c r="AK25" i="14"/>
  <c r="AK26" i="14"/>
  <c r="AK27" i="14"/>
  <c r="AD6" i="14"/>
  <c r="W4" i="11"/>
  <c r="U5" i="12"/>
  <c r="U4" i="12"/>
  <c r="A6" i="14"/>
  <c r="E18" i="14" s="1"/>
  <c r="T18" i="14" s="1"/>
  <c r="AJ18" i="14" s="1"/>
  <c r="A6" i="2"/>
  <c r="E15" i="2" s="1"/>
  <c r="CG6" i="3"/>
  <c r="BL6" i="4"/>
  <c r="CD6" i="3"/>
  <c r="FP51" i="1"/>
  <c r="FP78" i="1"/>
  <c r="FP54" i="1"/>
  <c r="FP77" i="1"/>
  <c r="FP44" i="1"/>
  <c r="FP57" i="1"/>
  <c r="FP26" i="1"/>
  <c r="FP4" i="1"/>
  <c r="BN6" i="4"/>
  <c r="A6" i="4"/>
  <c r="E30" i="4" s="1"/>
  <c r="AP30" i="4" s="1"/>
  <c r="CB30" i="4" s="1"/>
  <c r="A6" i="3"/>
  <c r="E41" i="3" s="1"/>
  <c r="AZ41" i="3" s="1"/>
  <c r="CV41" i="3" s="1"/>
  <c r="CE6" i="3"/>
  <c r="CF6" i="3"/>
  <c r="CT6" i="3"/>
  <c r="FN4" i="1"/>
  <c r="BM6" i="4"/>
  <c r="CB6" i="2"/>
  <c r="FN30" i="1"/>
  <c r="FN25" i="1"/>
  <c r="FN62" i="1"/>
  <c r="FN47" i="1"/>
  <c r="FN79" i="1"/>
  <c r="FN84" i="1"/>
  <c r="FO4" i="1"/>
  <c r="FO24" i="1"/>
  <c r="FO28" i="1"/>
  <c r="FO26" i="1"/>
  <c r="FO52" i="1"/>
  <c r="FO41" i="1"/>
  <c r="FO69" i="1"/>
  <c r="FO71" i="1"/>
  <c r="FO75" i="1"/>
  <c r="FO7" i="1"/>
  <c r="FO18" i="1"/>
  <c r="FO19" i="1"/>
  <c r="FO34" i="1"/>
  <c r="FO53" i="1"/>
  <c r="FO55" i="1"/>
  <c r="FO65" i="1"/>
  <c r="FO68" i="1"/>
  <c r="FO70" i="1"/>
  <c r="FO84" i="1"/>
  <c r="AP32" i="4"/>
  <c r="CB32" i="4"/>
  <c r="AP33" i="4"/>
  <c r="CB33" i="4"/>
  <c r="CF33" i="4"/>
  <c r="FM4" i="1"/>
  <c r="FL4" i="1"/>
  <c r="FK4" i="1"/>
  <c r="T5" i="12"/>
  <c r="T4" i="12"/>
  <c r="AB19" i="11"/>
  <c r="V4" i="11"/>
  <c r="Z4" i="11"/>
  <c r="AC6" i="14"/>
  <c r="AE4" i="13"/>
  <c r="AF6" i="6"/>
  <c r="Y6" i="5"/>
  <c r="AE6" i="7"/>
  <c r="AU7" i="8"/>
  <c r="FJ4" i="1"/>
  <c r="FI4" i="1"/>
  <c r="BA6" i="4"/>
  <c r="AY6" i="4"/>
  <c r="FH4" i="1"/>
  <c r="FG4" i="1"/>
  <c r="AD4" i="13"/>
  <c r="X6" i="5"/>
  <c r="AE6" i="6"/>
  <c r="AD6" i="7"/>
  <c r="AT7" i="8"/>
  <c r="AS7" i="8"/>
  <c r="BK6" i="4"/>
  <c r="CA6" i="2"/>
  <c r="CC6" i="3"/>
  <c r="CB6" i="3"/>
  <c r="CX56" i="3"/>
  <c r="CW56" i="3"/>
  <c r="CX55" i="3"/>
  <c r="CW55" i="3"/>
  <c r="CX54" i="3"/>
  <c r="CW54" i="3"/>
  <c r="CX53" i="3"/>
  <c r="CW53" i="3"/>
  <c r="CX52" i="3"/>
  <c r="CW52" i="3"/>
  <c r="CD31" i="4"/>
  <c r="CC31" i="4"/>
  <c r="CD30" i="4"/>
  <c r="CC30" i="4"/>
  <c r="CD29" i="4"/>
  <c r="CC29" i="4"/>
  <c r="FF4" i="1"/>
  <c r="FD4" i="1"/>
  <c r="FC4" i="1"/>
  <c r="BL6" i="2"/>
  <c r="AB6" i="14"/>
  <c r="AA6" i="14"/>
  <c r="AC6" i="7"/>
  <c r="AR7" i="8"/>
  <c r="AD6" i="6"/>
  <c r="AC4" i="13"/>
  <c r="AB4" i="13"/>
  <c r="S5" i="12"/>
  <c r="S4" i="12"/>
  <c r="FB4" i="1"/>
  <c r="EY4" i="1"/>
  <c r="BZ6" i="2"/>
  <c r="FA4" i="1"/>
  <c r="EZ4" i="1"/>
  <c r="BJ6" i="4"/>
  <c r="BY6" i="2"/>
  <c r="EX4" i="1"/>
  <c r="EW4" i="1"/>
  <c r="ET4" i="1"/>
  <c r="AQ7" i="8"/>
  <c r="EV4" i="1"/>
  <c r="BI6" i="4"/>
  <c r="BX6" i="2"/>
  <c r="CA6" i="3"/>
  <c r="EU4" i="1"/>
  <c r="BH6" i="4"/>
  <c r="BZ6" i="3"/>
  <c r="ES4" i="1"/>
  <c r="BW6" i="2"/>
  <c r="BV6" i="2"/>
  <c r="AP7" i="8"/>
  <c r="BY6" i="3"/>
  <c r="ER4" i="1"/>
  <c r="BL6" i="3"/>
  <c r="BT6" i="2"/>
  <c r="BG6" i="4"/>
  <c r="BX6" i="3"/>
  <c r="BU6" i="2"/>
  <c r="EQ4" i="1"/>
  <c r="EP4" i="1"/>
  <c r="EO4" i="1"/>
  <c r="BR6" i="2"/>
  <c r="EM4" i="1"/>
  <c r="BS6" i="2"/>
  <c r="BW6" i="3"/>
  <c r="BV6" i="3"/>
  <c r="BU6" i="3"/>
  <c r="EL4" i="1"/>
  <c r="EN4" i="1"/>
  <c r="BF6" i="4"/>
  <c r="BE6" i="4"/>
  <c r="BT6" i="3"/>
  <c r="W6" i="5"/>
  <c r="V24" i="6"/>
  <c r="AN24" i="6"/>
  <c r="AP20" i="6"/>
  <c r="AP21" i="6"/>
  <c r="AO7" i="8"/>
  <c r="BQ6" i="2"/>
  <c r="EK4" i="1"/>
  <c r="V6" i="5"/>
  <c r="R5" i="12"/>
  <c r="R4" i="12"/>
  <c r="Z6" i="14"/>
  <c r="AA4" i="13"/>
  <c r="Y6" i="14"/>
  <c r="AB6" i="7"/>
  <c r="AA6" i="7"/>
  <c r="BD6" i="4"/>
  <c r="U4" i="11"/>
  <c r="T4" i="11"/>
  <c r="Z4" i="13"/>
  <c r="AC6" i="6"/>
  <c r="AB6" i="6"/>
  <c r="AA6" i="6"/>
  <c r="AN7" i="8"/>
  <c r="AM7" i="8"/>
  <c r="BF7" i="8"/>
  <c r="BP6" i="2"/>
  <c r="BO6" i="2"/>
  <c r="BC6" i="4"/>
  <c r="BN6" i="2"/>
  <c r="BS6" i="3"/>
  <c r="EJ4" i="1"/>
  <c r="E31" i="1"/>
  <c r="E66" i="1"/>
  <c r="X6" i="14"/>
  <c r="W6" i="14"/>
  <c r="V6" i="14"/>
  <c r="U6" i="14"/>
  <c r="Y4" i="13"/>
  <c r="U6" i="5"/>
  <c r="Z6" i="6"/>
  <c r="Z6" i="7"/>
  <c r="BQ6" i="3"/>
  <c r="EI4" i="1"/>
  <c r="EH4" i="1"/>
  <c r="A7" i="8"/>
  <c r="AL7" i="8"/>
  <c r="BB6" i="4"/>
  <c r="CD27" i="4"/>
  <c r="CC27" i="4"/>
  <c r="BM6" i="2"/>
  <c r="AX30" i="2"/>
  <c r="CR30" i="2"/>
  <c r="AX23" i="2"/>
  <c r="CR23" i="2" s="1"/>
  <c r="CT33" i="2"/>
  <c r="CS33" i="2"/>
  <c r="CT39" i="2"/>
  <c r="CS39" i="2"/>
  <c r="AX19" i="2"/>
  <c r="CR19" i="2" s="1"/>
  <c r="CX62" i="3"/>
  <c r="CW62" i="3"/>
  <c r="BR6" i="3"/>
  <c r="AZ6" i="4"/>
  <c r="AX6" i="4"/>
  <c r="AW6" i="4"/>
  <c r="AV6" i="4"/>
  <c r="AU6" i="4"/>
  <c r="AT6" i="4"/>
  <c r="AS6" i="4"/>
  <c r="AR6" i="4"/>
  <c r="AQ6" i="4"/>
  <c r="EG4" i="1"/>
  <c r="DZ4" i="1"/>
  <c r="BH6" i="2"/>
  <c r="BC6" i="2"/>
  <c r="DO4" i="1"/>
  <c r="BK6" i="2"/>
  <c r="BP6" i="3"/>
  <c r="EF4" i="1"/>
  <c r="EE4" i="1"/>
  <c r="AP16" i="6"/>
  <c r="AP17" i="6"/>
  <c r="BJ6" i="2"/>
  <c r="ED4" i="1"/>
  <c r="EC4" i="1"/>
  <c r="Q5" i="12"/>
  <c r="Q4" i="12"/>
  <c r="X5" i="12"/>
  <c r="S4" i="11"/>
  <c r="X4" i="13"/>
  <c r="T6" i="5"/>
  <c r="Y6" i="6"/>
  <c r="AL6" i="6"/>
  <c r="Y6" i="7"/>
  <c r="AK7" i="8"/>
  <c r="CD28" i="4"/>
  <c r="CC28" i="4"/>
  <c r="BI6" i="2"/>
  <c r="BO6" i="3"/>
  <c r="EB4" i="1"/>
  <c r="DY4" i="1"/>
  <c r="EA4" i="1"/>
  <c r="DX4" i="1"/>
  <c r="DW4" i="1"/>
  <c r="DV4" i="1"/>
  <c r="BN6" i="3"/>
  <c r="BG6" i="2"/>
  <c r="BF6" i="2"/>
  <c r="BM6" i="3"/>
  <c r="BK6" i="3"/>
  <c r="AD18" i="11"/>
  <c r="AC18" i="11"/>
  <c r="P18" i="11"/>
  <c r="AB18" i="11"/>
  <c r="DU4" i="1"/>
  <c r="P5" i="12"/>
  <c r="P4" i="12"/>
  <c r="R4" i="11"/>
  <c r="AM27" i="13"/>
  <c r="AN27" i="13"/>
  <c r="AN36" i="13"/>
  <c r="AM37" i="13"/>
  <c r="AN37" i="13"/>
  <c r="AM38" i="13"/>
  <c r="AN38" i="13"/>
  <c r="AM39" i="13"/>
  <c r="AN39" i="13"/>
  <c r="W4" i="13"/>
  <c r="S6" i="5"/>
  <c r="X6" i="6"/>
  <c r="X6" i="7"/>
  <c r="AJ7" i="8"/>
  <c r="CD34" i="4"/>
  <c r="CC34" i="4"/>
  <c r="BE6" i="2"/>
  <c r="BJ6" i="3"/>
  <c r="DT4" i="1"/>
  <c r="DS4" i="1"/>
  <c r="DR4" i="1"/>
  <c r="DQ4" i="1"/>
  <c r="BI6" i="3"/>
  <c r="BD6" i="2"/>
  <c r="BH6" i="3"/>
  <c r="DP4" i="1"/>
  <c r="DN4" i="1"/>
  <c r="DM4" i="1"/>
  <c r="E49" i="1"/>
  <c r="E45" i="1"/>
  <c r="V4" i="13"/>
  <c r="Q4" i="11"/>
  <c r="W6" i="6"/>
  <c r="W6" i="7"/>
  <c r="AI7" i="8"/>
  <c r="BB6" i="2"/>
  <c r="BG6" i="3"/>
  <c r="CW63" i="3"/>
  <c r="CX63" i="3"/>
  <c r="CW64" i="3"/>
  <c r="CX64" i="3"/>
  <c r="CW65" i="3"/>
  <c r="CX65" i="3"/>
  <c r="CW66" i="3"/>
  <c r="CX66" i="3"/>
  <c r="CW67" i="3"/>
  <c r="CX67" i="3"/>
  <c r="DL4" i="1"/>
  <c r="DK4" i="1"/>
  <c r="E39" i="1"/>
  <c r="E50" i="1"/>
  <c r="BA6" i="2"/>
  <c r="DJ4" i="1"/>
  <c r="DI4" i="1"/>
  <c r="DH4" i="1"/>
  <c r="AZ6" i="2"/>
  <c r="AH7" i="8"/>
  <c r="BF6" i="3"/>
  <c r="BE6" i="3"/>
  <c r="BD6" i="3"/>
  <c r="DG4" i="1"/>
  <c r="DF4" i="1"/>
  <c r="DE4" i="1"/>
  <c r="AY6" i="2"/>
  <c r="E30" i="1"/>
  <c r="E15" i="1"/>
  <c r="E7" i="1"/>
  <c r="E18" i="1"/>
  <c r="E20" i="1"/>
  <c r="E25" i="1"/>
  <c r="E21" i="1"/>
  <c r="E33" i="1"/>
  <c r="E19" i="1"/>
  <c r="E57" i="1"/>
  <c r="E16" i="1"/>
  <c r="E23" i="1"/>
  <c r="E26" i="1"/>
  <c r="E22" i="1"/>
  <c r="E52" i="1"/>
  <c r="E79" i="1"/>
  <c r="E36" i="1"/>
  <c r="E44" i="1"/>
  <c r="E24" i="1"/>
  <c r="E47" i="1"/>
  <c r="E76" i="1"/>
  <c r="E28" i="1"/>
  <c r="E80" i="1"/>
  <c r="E37" i="1"/>
  <c r="E40" i="1"/>
  <c r="E69" i="1"/>
  <c r="E48" i="1"/>
  <c r="E27" i="1"/>
  <c r="E84" i="1"/>
  <c r="E56" i="1"/>
  <c r="E42" i="1"/>
  <c r="E77" i="1"/>
  <c r="E62" i="1"/>
  <c r="E63" i="1"/>
  <c r="E53" i="1"/>
  <c r="E54" i="1"/>
  <c r="E35" i="1"/>
  <c r="E55" i="1"/>
  <c r="E58" i="1"/>
  <c r="E59" i="1"/>
  <c r="E60" i="1"/>
  <c r="E61" i="1"/>
  <c r="E41" i="1"/>
  <c r="E34" i="1"/>
  <c r="E64" i="1"/>
  <c r="E65" i="1"/>
  <c r="E67" i="1"/>
  <c r="E70" i="1"/>
  <c r="E68" i="1"/>
  <c r="E81" i="1"/>
  <c r="E38" i="1"/>
  <c r="E43" i="1"/>
  <c r="E46" i="1"/>
  <c r="E32" i="1"/>
  <c r="E51" i="1"/>
  <c r="E86" i="1"/>
  <c r="E87" i="1"/>
  <c r="E71" i="1"/>
  <c r="E72" i="1"/>
  <c r="E73" i="1"/>
  <c r="E74" i="1"/>
  <c r="E75" i="1"/>
  <c r="E78" i="1"/>
  <c r="E82" i="1"/>
  <c r="E83" i="1"/>
  <c r="E85" i="1"/>
  <c r="DD4" i="1"/>
  <c r="CD17" i="4"/>
  <c r="CD18" i="4"/>
  <c r="BC6" i="3"/>
  <c r="BB6" i="3"/>
  <c r="DC4" i="1"/>
  <c r="DB4" i="1"/>
  <c r="CD26" i="4"/>
  <c r="CC26" i="4"/>
  <c r="DA4" i="1"/>
  <c r="AG7" i="8"/>
  <c r="CZ4" i="1"/>
  <c r="BA6" i="3"/>
  <c r="CY4" i="1"/>
  <c r="CX4" i="1"/>
  <c r="CW4" i="1"/>
  <c r="V41" i="6"/>
  <c r="AN41" i="6"/>
  <c r="AF23" i="8"/>
  <c r="BH23" i="8"/>
  <c r="AF36" i="8"/>
  <c r="BH36" i="8"/>
  <c r="AF13" i="8"/>
  <c r="BH13" i="8"/>
  <c r="AF32" i="8"/>
  <c r="BH32" i="8"/>
  <c r="AF19" i="8"/>
  <c r="BH19" i="8" s="1"/>
  <c r="AF26" i="8"/>
  <c r="BH26" i="8" s="1"/>
  <c r="AF17" i="8"/>
  <c r="BH17" i="8"/>
  <c r="AF30" i="8"/>
  <c r="BH30" i="8"/>
  <c r="AF34" i="8"/>
  <c r="BH34" i="8"/>
  <c r="AF35" i="8"/>
  <c r="BH35" i="8"/>
  <c r="AF24" i="8"/>
  <c r="BH24" i="8" s="1"/>
  <c r="AF20" i="8"/>
  <c r="BH20" i="8" s="1"/>
  <c r="AF16" i="8"/>
  <c r="BH16" i="8"/>
  <c r="AF28" i="8"/>
  <c r="BH28" i="8"/>
  <c r="AF27" i="8"/>
  <c r="BH27" i="8"/>
  <c r="AF18" i="8"/>
  <c r="BH18" i="8"/>
  <c r="AF12" i="8"/>
  <c r="BH12" i="8" s="1"/>
  <c r="AF33" i="8"/>
  <c r="BH33" i="8"/>
  <c r="AF21" i="8"/>
  <c r="BH21" i="8"/>
  <c r="AF31" i="8"/>
  <c r="BH31" i="8"/>
  <c r="AF25" i="8"/>
  <c r="BH25" i="8"/>
  <c r="AF22" i="8"/>
  <c r="BH22" i="8"/>
  <c r="AF29" i="8"/>
  <c r="BH29" i="8"/>
  <c r="AF14" i="8"/>
  <c r="BH14" i="8" s="1"/>
  <c r="AF15" i="8"/>
  <c r="BH15" i="8"/>
  <c r="AF11" i="8"/>
  <c r="BH11" i="8"/>
  <c r="AF10" i="8"/>
  <c r="BH10" i="8"/>
  <c r="AF9" i="8"/>
  <c r="BH9" i="8"/>
  <c r="CS21" i="2"/>
  <c r="V28" i="6"/>
  <c r="AN28" i="6"/>
  <c r="U22" i="13"/>
  <c r="AL22" i="13"/>
  <c r="AX16" i="2"/>
  <c r="CR16" i="2" s="1"/>
  <c r="CV52" i="1"/>
  <c r="GN52" i="1" s="1"/>
  <c r="GN90" i="1"/>
  <c r="GN89" i="1"/>
  <c r="CV28" i="1"/>
  <c r="GN28" i="1" s="1"/>
  <c r="CV83" i="1"/>
  <c r="CV82" i="1"/>
  <c r="CV78" i="1"/>
  <c r="GR78" i="1" s="1"/>
  <c r="CV74" i="1"/>
  <c r="CV73" i="1"/>
  <c r="GN73" i="1" s="1"/>
  <c r="CV72" i="1"/>
  <c r="GR72" i="1" s="1"/>
  <c r="CV42" i="1"/>
  <c r="GN42" i="1" s="1"/>
  <c r="CV67" i="1"/>
  <c r="CV65" i="1"/>
  <c r="GN65" i="1" s="1"/>
  <c r="CV64" i="1"/>
  <c r="CV34" i="1"/>
  <c r="GN34" i="1" s="1"/>
  <c r="CV41" i="1"/>
  <c r="GN41" i="1" s="1"/>
  <c r="CV61" i="1"/>
  <c r="GR61" i="1" s="1"/>
  <c r="CV60" i="1"/>
  <c r="CV59" i="1"/>
  <c r="GR59" i="1" s="1"/>
  <c r="CV58" i="1"/>
  <c r="CV55" i="1"/>
  <c r="GN55" i="1" s="1"/>
  <c r="CV54" i="1"/>
  <c r="GR54" i="1" s="1"/>
  <c r="CV87" i="1"/>
  <c r="GN87" i="1" s="1"/>
  <c r="CV86" i="1"/>
  <c r="CV51" i="1"/>
  <c r="GN51" i="1" s="1"/>
  <c r="CV32" i="1"/>
  <c r="GN32" i="1" s="1"/>
  <c r="CV46" i="1"/>
  <c r="GN46" i="1" s="1"/>
  <c r="CV43" i="1"/>
  <c r="GN43" i="1" s="1"/>
  <c r="CV38" i="1"/>
  <c r="GN38" i="1" s="1"/>
  <c r="CV45" i="1"/>
  <c r="GN45" i="1" s="1"/>
  <c r="CV49" i="1"/>
  <c r="GN49" i="1" s="1"/>
  <c r="CV81" i="1"/>
  <c r="GN81" i="1" s="1"/>
  <c r="CV68" i="1"/>
  <c r="GN68" i="1" s="1"/>
  <c r="CV39" i="1"/>
  <c r="GN39" i="1" s="1"/>
  <c r="CV53" i="1"/>
  <c r="GN53" i="1" s="1"/>
  <c r="CV62" i="1"/>
  <c r="GR62" i="1" s="1"/>
  <c r="CV85" i="1"/>
  <c r="GR85" i="1" s="1"/>
  <c r="CV75" i="1"/>
  <c r="CV66" i="1"/>
  <c r="GN66" i="1" s="1"/>
  <c r="CV31" i="1"/>
  <c r="GN31" i="1" s="1"/>
  <c r="CV77" i="1"/>
  <c r="GN77" i="1" s="1"/>
  <c r="CV50" i="1"/>
  <c r="GN50" i="1" s="1"/>
  <c r="CV70" i="1"/>
  <c r="GR70" i="1" s="1"/>
  <c r="CV63" i="1"/>
  <c r="GN63" i="1" s="1"/>
  <c r="CV47" i="1"/>
  <c r="GN47" i="1" s="1"/>
  <c r="CV35" i="1"/>
  <c r="GN35" i="1" s="1"/>
  <c r="CV79" i="1"/>
  <c r="CV56" i="1"/>
  <c r="CV27" i="1"/>
  <c r="GN27" i="1" s="1"/>
  <c r="CV84" i="1"/>
  <c r="GN84" i="1" s="1"/>
  <c r="CV48" i="1"/>
  <c r="GN48" i="1" s="1"/>
  <c r="CV71" i="1"/>
  <c r="CV69" i="1"/>
  <c r="CV37" i="1"/>
  <c r="GN37" i="1" s="1"/>
  <c r="CV80" i="1"/>
  <c r="GR80" i="1" s="1"/>
  <c r="CV76" i="1"/>
  <c r="CV40" i="1"/>
  <c r="GN40" i="1" s="1"/>
  <c r="CV24" i="1"/>
  <c r="GN24" i="1" s="1"/>
  <c r="CV44" i="1"/>
  <c r="GN44" i="1" s="1"/>
  <c r="CV36" i="1"/>
  <c r="GN36" i="1" s="1"/>
  <c r="CV22" i="1"/>
  <c r="GN22" i="1" s="1"/>
  <c r="CV33" i="1"/>
  <c r="GN33" i="1" s="1"/>
  <c r="CV26" i="1"/>
  <c r="GN26" i="1" s="1"/>
  <c r="CV25" i="1"/>
  <c r="GN25" i="1" s="1"/>
  <c r="CV23" i="1"/>
  <c r="GN23" i="1" s="1"/>
  <c r="CV57" i="1"/>
  <c r="GN57" i="1" s="1"/>
  <c r="CV7" i="1"/>
  <c r="GN7" i="1" s="1"/>
  <c r="CV16" i="1"/>
  <c r="GN16" i="1" s="1"/>
  <c r="CV21" i="1"/>
  <c r="GN21" i="1" s="1"/>
  <c r="CV19" i="1"/>
  <c r="GN19" i="1" s="1"/>
  <c r="CV18" i="1"/>
  <c r="GN18" i="1" s="1"/>
  <c r="CV20" i="1"/>
  <c r="GN20" i="1" s="1"/>
  <c r="CV6" i="1"/>
  <c r="GN6" i="1" s="1"/>
  <c r="GQ58" i="1"/>
  <c r="GQ59" i="1" s="1"/>
  <c r="GQ60" i="1" s="1"/>
  <c r="GQ61" i="1" s="1"/>
  <c r="GQ62" i="1" s="1"/>
  <c r="GQ63" i="1" s="1"/>
  <c r="GQ64" i="1" s="1"/>
  <c r="GQ65" i="1" s="1"/>
  <c r="GQ66" i="1" s="1"/>
  <c r="GQ67" i="1" s="1"/>
  <c r="GQ68" i="1" s="1"/>
  <c r="GQ69" i="1" s="1"/>
  <c r="GQ70" i="1" s="1"/>
  <c r="GQ71" i="1" s="1"/>
  <c r="GQ72" i="1" s="1"/>
  <c r="GQ73" i="1" s="1"/>
  <c r="GQ74" i="1" s="1"/>
  <c r="GQ75" i="1" s="1"/>
  <c r="GQ76" i="1" s="1"/>
  <c r="GQ77" i="1" s="1"/>
  <c r="GQ78" i="1" s="1"/>
  <c r="GQ79" i="1" s="1"/>
  <c r="GQ80" i="1" s="1"/>
  <c r="GQ81" i="1" s="1"/>
  <c r="GQ82" i="1" s="1"/>
  <c r="GQ83" i="1" s="1"/>
  <c r="GQ84" i="1" s="1"/>
  <c r="GQ85" i="1" s="1"/>
  <c r="GQ86" i="1" s="1"/>
  <c r="GQ87" i="1" s="1"/>
  <c r="GQ88" i="1" s="1"/>
  <c r="V17" i="6"/>
  <c r="AN17" i="6" s="1"/>
  <c r="AX31" i="2"/>
  <c r="CR31" i="2" s="1"/>
  <c r="AX37" i="2"/>
  <c r="CR37" i="2"/>
  <c r="AX34" i="2"/>
  <c r="CR34" i="2" s="1"/>
  <c r="AX15" i="2"/>
  <c r="CR15" i="2"/>
  <c r="AL25" i="14"/>
  <c r="AL23" i="14"/>
  <c r="V32" i="6"/>
  <c r="AN32" i="6"/>
  <c r="AX25" i="2"/>
  <c r="CR25" i="2" s="1"/>
  <c r="AJ4" i="13"/>
  <c r="V27" i="6"/>
  <c r="AN27" i="6"/>
  <c r="CX61" i="3"/>
  <c r="CW61" i="3"/>
  <c r="AX32" i="2"/>
  <c r="CR32" i="2" s="1"/>
  <c r="CR41" i="2"/>
  <c r="CR42" i="2"/>
  <c r="CV42" i="2" s="1"/>
  <c r="V31" i="6"/>
  <c r="AN31" i="6"/>
  <c r="V34" i="6"/>
  <c r="AN34" i="6"/>
  <c r="V35" i="6"/>
  <c r="AN35" i="6"/>
  <c r="V21" i="6"/>
  <c r="AN21" i="6"/>
  <c r="V37" i="6"/>
  <c r="AN37" i="6"/>
  <c r="V15" i="6"/>
  <c r="AN15" i="6"/>
  <c r="V38" i="6"/>
  <c r="AN38" i="6"/>
  <c r="AL22" i="14"/>
  <c r="V39" i="6"/>
  <c r="AN39" i="6"/>
  <c r="AX10" i="2"/>
  <c r="CR10" i="2" s="1"/>
  <c r="AX11" i="2"/>
  <c r="CR11" i="2"/>
  <c r="AX21" i="2"/>
  <c r="CR21" i="2" s="1"/>
  <c r="AX12" i="2"/>
  <c r="CR12" i="2" s="1"/>
  <c r="AX28" i="2"/>
  <c r="CR28" i="2" s="1"/>
  <c r="AX22" i="2"/>
  <c r="CR22" i="2" s="1"/>
  <c r="AX26" i="2"/>
  <c r="CR26" i="2"/>
  <c r="AX14" i="2"/>
  <c r="CR14" i="2"/>
  <c r="AX18" i="2"/>
  <c r="CR18" i="2" s="1"/>
  <c r="CV41" i="2"/>
  <c r="AX20" i="2"/>
  <c r="CR20" i="2" s="1"/>
  <c r="AX13" i="2"/>
  <c r="CR13" i="2" s="1"/>
  <c r="AX17" i="2"/>
  <c r="CR17" i="2" s="1"/>
  <c r="V13" i="6"/>
  <c r="AN13" i="6"/>
  <c r="V36" i="6"/>
  <c r="AN36" i="6"/>
  <c r="V11" i="6"/>
  <c r="AN11" i="6" s="1"/>
  <c r="V33" i="6"/>
  <c r="AN33" i="6"/>
  <c r="V14" i="6"/>
  <c r="AN14" i="6"/>
  <c r="V29" i="6"/>
  <c r="AN29" i="6"/>
  <c r="V47" i="6"/>
  <c r="AN47" i="6"/>
  <c r="V44" i="6"/>
  <c r="AN44" i="6"/>
  <c r="V26" i="6"/>
  <c r="AN26" i="6" s="1"/>
  <c r="V45" i="6"/>
  <c r="AN45" i="6"/>
  <c r="V12" i="6"/>
  <c r="AN12" i="6"/>
  <c r="V48" i="6"/>
  <c r="AN48" i="6"/>
  <c r="AO38" i="6"/>
  <c r="AP38" i="6"/>
  <c r="AO39" i="6"/>
  <c r="AP39" i="6"/>
  <c r="AO40" i="6"/>
  <c r="AP40" i="6"/>
  <c r="AO41" i="6"/>
  <c r="AP41" i="6"/>
  <c r="AO42" i="6"/>
  <c r="AP42" i="6"/>
  <c r="AO43" i="6"/>
  <c r="AP43" i="6"/>
  <c r="AO44" i="6"/>
  <c r="AP44" i="6"/>
  <c r="AO45" i="6"/>
  <c r="AP45" i="6"/>
  <c r="AO46" i="6"/>
  <c r="AP46" i="6"/>
  <c r="AO47" i="6"/>
  <c r="AP47" i="6"/>
  <c r="V30" i="6"/>
  <c r="AN30" i="6"/>
  <c r="AO48" i="6"/>
  <c r="AP48" i="6"/>
  <c r="AH34" i="5"/>
  <c r="AG34" i="5"/>
  <c r="V40" i="6"/>
  <c r="AN40" i="6"/>
  <c r="V46" i="6"/>
  <c r="AN46" i="6"/>
  <c r="V43" i="6"/>
  <c r="AN43" i="6"/>
  <c r="V8" i="6"/>
  <c r="AN8" i="6"/>
  <c r="V10" i="6"/>
  <c r="AN10" i="6"/>
  <c r="V19" i="6"/>
  <c r="AN19" i="6"/>
  <c r="V16" i="6"/>
  <c r="AN16" i="6"/>
  <c r="V23" i="6"/>
  <c r="AN23" i="6" s="1"/>
  <c r="V18" i="6"/>
  <c r="AN18" i="6" s="1"/>
  <c r="V9" i="6"/>
  <c r="AN9" i="6"/>
  <c r="V42" i="6"/>
  <c r="AN42" i="6"/>
  <c r="V20" i="6"/>
  <c r="AN20" i="6"/>
  <c r="AH33" i="5"/>
  <c r="AG33" i="5"/>
  <c r="AH32" i="5"/>
  <c r="AG32" i="5"/>
  <c r="AH31" i="5"/>
  <c r="AG31" i="5"/>
  <c r="AH30" i="5"/>
  <c r="AG30" i="5"/>
  <c r="AH29" i="5"/>
  <c r="AG29" i="5"/>
  <c r="AH28" i="5"/>
  <c r="AG28" i="5"/>
  <c r="AH23" i="5"/>
  <c r="AG23" i="5"/>
  <c r="AH22" i="5"/>
  <c r="AG22" i="5"/>
  <c r="AH21" i="5"/>
  <c r="AG21" i="5"/>
  <c r="AH20" i="5"/>
  <c r="AG20" i="5"/>
  <c r="AH19" i="5"/>
  <c r="AG19" i="5"/>
  <c r="AH18" i="5"/>
  <c r="AG18" i="5"/>
  <c r="AH17" i="5"/>
  <c r="AG17" i="5"/>
  <c r="AH16" i="5"/>
  <c r="AG16" i="5"/>
  <c r="AH15" i="5"/>
  <c r="AG15" i="5"/>
  <c r="AH14" i="5"/>
  <c r="AG14" i="5"/>
  <c r="AH13" i="5"/>
  <c r="AG13" i="5"/>
  <c r="AH12" i="5"/>
  <c r="AG12" i="5"/>
  <c r="CC24" i="4"/>
  <c r="CD24" i="4"/>
  <c r="CC25" i="4"/>
  <c r="CD25" i="4"/>
  <c r="CC32" i="4"/>
  <c r="CD32" i="4"/>
  <c r="CC33" i="4"/>
  <c r="CD33" i="4"/>
  <c r="CT44" i="2"/>
  <c r="CS44" i="2"/>
  <c r="CT43" i="2"/>
  <c r="CS43" i="2"/>
  <c r="CT42" i="2"/>
  <c r="CS42" i="2"/>
  <c r="AA7" i="12"/>
  <c r="AB7" i="12"/>
  <c r="AA11" i="12"/>
  <c r="AB11" i="12"/>
  <c r="AA12" i="12"/>
  <c r="AB12" i="12"/>
  <c r="AA13" i="12"/>
  <c r="AB13" i="12"/>
  <c r="AA14" i="12"/>
  <c r="AB14" i="12"/>
  <c r="AA10" i="12"/>
  <c r="AB10" i="12"/>
  <c r="AA15" i="12"/>
  <c r="AB15" i="12"/>
  <c r="AA16" i="12"/>
  <c r="AB16" i="12"/>
  <c r="AA17" i="12"/>
  <c r="AB17" i="12"/>
  <c r="AA18" i="12"/>
  <c r="AB18" i="12"/>
  <c r="AA19" i="12"/>
  <c r="AB19" i="12"/>
  <c r="AB9" i="12"/>
  <c r="AA9" i="12"/>
  <c r="AB8" i="12"/>
  <c r="AA8" i="12"/>
  <c r="AL12" i="14"/>
  <c r="AL13" i="14"/>
  <c r="AL14" i="14"/>
  <c r="AL15" i="14"/>
  <c r="AL16" i="14"/>
  <c r="AL17" i="14"/>
  <c r="AL18" i="14"/>
  <c r="AL19" i="14"/>
  <c r="AL20" i="14"/>
  <c r="AL21" i="14"/>
  <c r="AD6" i="5"/>
  <c r="AP37" i="6"/>
  <c r="AO37" i="6"/>
  <c r="AP36" i="6"/>
  <c r="AO36" i="6"/>
  <c r="AP35" i="6"/>
  <c r="AO35" i="6"/>
  <c r="AP34" i="6"/>
  <c r="AO34" i="6"/>
  <c r="AP33" i="6"/>
  <c r="AO33" i="6"/>
  <c r="AP32" i="6"/>
  <c r="AO32" i="6"/>
  <c r="AP31" i="6"/>
  <c r="AO31" i="6"/>
  <c r="AP30" i="6"/>
  <c r="AO30" i="6"/>
  <c r="AP29" i="6"/>
  <c r="AO29" i="6"/>
  <c r="AP28" i="6"/>
  <c r="AO28" i="6"/>
  <c r="AP27" i="6"/>
  <c r="AO27" i="6"/>
  <c r="AP26" i="6"/>
  <c r="AO26" i="6"/>
  <c r="AP25" i="6"/>
  <c r="AO25" i="6"/>
  <c r="AP24" i="6"/>
  <c r="AO24" i="6"/>
  <c r="AP23" i="6"/>
  <c r="AO23" i="6"/>
  <c r="AP22" i="6"/>
  <c r="AO22" i="6"/>
  <c r="AO21" i="6"/>
  <c r="AO20" i="6"/>
  <c r="AP19" i="6"/>
  <c r="AO19" i="6"/>
  <c r="AP18" i="6"/>
  <c r="AO18" i="6"/>
  <c r="AO17" i="6"/>
  <c r="AO43" i="7"/>
  <c r="AN43" i="7"/>
  <c r="AO42" i="7"/>
  <c r="AN42" i="7"/>
  <c r="AO41" i="7"/>
  <c r="AN41" i="7"/>
  <c r="AO40" i="7"/>
  <c r="AN40" i="7"/>
  <c r="AO39" i="7"/>
  <c r="AN39" i="7"/>
  <c r="AO38" i="7"/>
  <c r="AN38" i="7"/>
  <c r="AO37" i="7"/>
  <c r="AN37" i="7"/>
  <c r="AO32" i="7"/>
  <c r="AN32" i="7"/>
  <c r="AO31" i="7"/>
  <c r="AN31" i="7"/>
  <c r="AO30" i="7"/>
  <c r="AN30" i="7"/>
  <c r="AO29" i="7"/>
  <c r="AN29" i="7"/>
  <c r="AO28" i="7"/>
  <c r="AN28" i="7"/>
  <c r="AO27" i="7"/>
  <c r="AN27" i="7"/>
  <c r="BJ38" i="8"/>
  <c r="BI38" i="8"/>
  <c r="BJ35" i="8"/>
  <c r="BI35" i="8"/>
  <c r="BJ34" i="8"/>
  <c r="BI34" i="8"/>
  <c r="BJ33" i="8"/>
  <c r="BI33" i="8"/>
  <c r="BJ32" i="8"/>
  <c r="BI32" i="8"/>
  <c r="BJ31" i="8"/>
  <c r="BI31" i="8"/>
  <c r="BJ30" i="8"/>
  <c r="BI30" i="8"/>
  <c r="BJ29" i="8"/>
  <c r="BI29" i="8"/>
  <c r="BJ28" i="8"/>
  <c r="BI28" i="8"/>
  <c r="BJ27" i="8"/>
  <c r="BI27" i="8"/>
  <c r="GP88" i="1"/>
  <c r="GO88" i="1"/>
  <c r="GP87" i="1"/>
  <c r="GO87" i="1"/>
  <c r="GP86" i="1"/>
  <c r="GO86" i="1"/>
  <c r="GP85" i="1"/>
  <c r="GO85" i="1"/>
  <c r="GP84" i="1"/>
  <c r="GO84" i="1"/>
  <c r="CW36" i="3"/>
  <c r="CX36" i="3"/>
  <c r="CW37" i="3"/>
  <c r="CX37" i="3"/>
  <c r="CW38" i="3"/>
  <c r="CX38" i="3"/>
  <c r="CW39" i="3"/>
  <c r="CX39" i="3"/>
  <c r="CW40" i="3"/>
  <c r="CX40" i="3"/>
  <c r="CW41" i="3"/>
  <c r="CX41" i="3"/>
  <c r="CW42" i="3"/>
  <c r="CX42" i="3"/>
  <c r="CW43" i="3"/>
  <c r="CX43" i="3"/>
  <c r="CW44" i="3"/>
  <c r="CX44" i="3"/>
  <c r="CW45" i="3"/>
  <c r="CX45" i="3"/>
  <c r="CW46" i="3"/>
  <c r="CX46" i="3"/>
  <c r="CW47" i="3"/>
  <c r="CX47" i="3"/>
  <c r="CW48" i="3"/>
  <c r="CX48" i="3"/>
  <c r="CW49" i="3"/>
  <c r="CX49" i="3"/>
  <c r="CW50" i="3"/>
  <c r="CX50" i="3"/>
  <c r="CW51" i="3"/>
  <c r="CX51" i="3"/>
  <c r="CW57" i="3"/>
  <c r="CX57" i="3"/>
  <c r="CW58" i="3"/>
  <c r="CX58" i="3"/>
  <c r="CW59" i="3"/>
  <c r="CX59" i="3"/>
  <c r="CW60" i="3"/>
  <c r="CX60" i="3"/>
  <c r="GO81" i="1"/>
  <c r="GP81" i="1"/>
  <c r="GO82" i="1"/>
  <c r="GP82" i="1"/>
  <c r="GO83" i="1"/>
  <c r="GP83" i="1"/>
  <c r="AX9" i="2"/>
  <c r="CR9" i="2" s="1"/>
  <c r="AX29" i="2"/>
  <c r="CR29" i="2"/>
  <c r="AX8" i="2"/>
  <c r="CR8" i="2" s="1"/>
  <c r="CV88" i="1"/>
  <c r="CV9" i="1"/>
  <c r="GN9" i="1" s="1"/>
  <c r="CV14" i="1"/>
  <c r="GN14" i="1" s="1"/>
  <c r="CV30" i="1"/>
  <c r="GN30" i="1" s="1"/>
  <c r="CV10" i="1"/>
  <c r="GN10" i="1" s="1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V29" i="1"/>
  <c r="GN29" i="1" s="1"/>
  <c r="CV13" i="1"/>
  <c r="GN13" i="1" s="1"/>
  <c r="CV15" i="1"/>
  <c r="GN15" i="1" s="1"/>
  <c r="CV17" i="1"/>
  <c r="GN17" i="1" s="1"/>
  <c r="CV11" i="1"/>
  <c r="GN11" i="1" s="1"/>
  <c r="CV12" i="1"/>
  <c r="GN12" i="1" s="1"/>
  <c r="CV8" i="1"/>
  <c r="GN8" i="1" s="1"/>
  <c r="E12" i="1"/>
  <c r="V22" i="6"/>
  <c r="AN22" i="6"/>
  <c r="CW35" i="3"/>
  <c r="CX35" i="3"/>
  <c r="CX34" i="3"/>
  <c r="CW34" i="3"/>
  <c r="AL27" i="14"/>
  <c r="AL26" i="14"/>
  <c r="AN26" i="13"/>
  <c r="AN25" i="13"/>
  <c r="A4" i="12"/>
  <c r="A4" i="11"/>
  <c r="E8" i="11" s="1"/>
  <c r="P8" i="11" s="1"/>
  <c r="AB8" i="11" s="1"/>
  <c r="AC12" i="11"/>
  <c r="AD13" i="11"/>
  <c r="AC14" i="11"/>
  <c r="AD14" i="11"/>
  <c r="AC15" i="11"/>
  <c r="AD15" i="11"/>
  <c r="AC16" i="11"/>
  <c r="AD16" i="11"/>
  <c r="AC17" i="11"/>
  <c r="AD17" i="11"/>
  <c r="AL11" i="14"/>
  <c r="AL10" i="14"/>
  <c r="AL9" i="14"/>
  <c r="AL8" i="14"/>
  <c r="CX33" i="3"/>
  <c r="CW33" i="3"/>
  <c r="Y7" i="10"/>
  <c r="Y6" i="10"/>
  <c r="S7" i="10"/>
  <c r="T7" i="10"/>
  <c r="U7" i="10"/>
  <c r="V7" i="10"/>
  <c r="W7" i="10"/>
  <c r="X7" i="10"/>
  <c r="X6" i="10"/>
  <c r="AM26" i="13"/>
  <c r="AM25" i="13"/>
  <c r="AC18" i="10"/>
  <c r="AD18" i="10"/>
  <c r="AC19" i="10"/>
  <c r="AD19" i="10"/>
  <c r="AC20" i="10"/>
  <c r="AD20" i="10"/>
  <c r="W6" i="10"/>
  <c r="CC8" i="4"/>
  <c r="CD8" i="4"/>
  <c r="CD9" i="4"/>
  <c r="CD10" i="4"/>
  <c r="CD11" i="4"/>
  <c r="CD12" i="4"/>
  <c r="CD13" i="4"/>
  <c r="CD14" i="4"/>
  <c r="CD15" i="4"/>
  <c r="CD16" i="4"/>
  <c r="CD19" i="4"/>
  <c r="CD20" i="4"/>
  <c r="CD21" i="4"/>
  <c r="CD22" i="4"/>
  <c r="CD23" i="4"/>
  <c r="CX28" i="3"/>
  <c r="CW28" i="3"/>
  <c r="CS10" i="2"/>
  <c r="CT10" i="2"/>
  <c r="V6" i="10"/>
  <c r="V25" i="6"/>
  <c r="AN25" i="6" s="1"/>
  <c r="AO16" i="6"/>
  <c r="E11" i="1"/>
  <c r="GO8" i="1"/>
  <c r="GP8" i="1"/>
  <c r="GO9" i="1"/>
  <c r="GP9" i="1"/>
  <c r="U6" i="10"/>
  <c r="Z6" i="10"/>
  <c r="T6" i="10"/>
  <c r="GM90" i="1"/>
  <c r="GM91" i="1"/>
  <c r="B7" i="10"/>
  <c r="W18" i="10" s="1"/>
  <c r="A6" i="6"/>
  <c r="E15" i="6" s="1"/>
  <c r="S6" i="10"/>
  <c r="CX31" i="3"/>
  <c r="CW31" i="3"/>
  <c r="Z7" i="10"/>
  <c r="GO16" i="1"/>
  <c r="GP15" i="1"/>
  <c r="GO15" i="1"/>
  <c r="GP16" i="1"/>
  <c r="GO17" i="1"/>
  <c r="GP17" i="1"/>
  <c r="GO18" i="1"/>
  <c r="GP18" i="1"/>
  <c r="GO19" i="1"/>
  <c r="GP19" i="1"/>
  <c r="GO20" i="1"/>
  <c r="GP20" i="1"/>
  <c r="GO21" i="1"/>
  <c r="GP21" i="1"/>
  <c r="GO22" i="1"/>
  <c r="GP22" i="1"/>
  <c r="GO23" i="1"/>
  <c r="GP23" i="1"/>
  <c r="GO24" i="1"/>
  <c r="GP24" i="1"/>
  <c r="GO25" i="1"/>
  <c r="GP25" i="1"/>
  <c r="GO26" i="1"/>
  <c r="GP26" i="1"/>
  <c r="GO27" i="1"/>
  <c r="GP27" i="1"/>
  <c r="GO28" i="1"/>
  <c r="GP28" i="1"/>
  <c r="GO29" i="1"/>
  <c r="GP29" i="1"/>
  <c r="GO30" i="1"/>
  <c r="GP30" i="1"/>
  <c r="GO31" i="1"/>
  <c r="GP31" i="1"/>
  <c r="GO32" i="1"/>
  <c r="GP32" i="1"/>
  <c r="GO33" i="1"/>
  <c r="GP33" i="1"/>
  <c r="GO34" i="1"/>
  <c r="GP34" i="1"/>
  <c r="GO35" i="1"/>
  <c r="GP35" i="1"/>
  <c r="GO36" i="1"/>
  <c r="GP36" i="1"/>
  <c r="GO37" i="1"/>
  <c r="GP37" i="1"/>
  <c r="GO38" i="1"/>
  <c r="GP38" i="1"/>
  <c r="GO39" i="1"/>
  <c r="GP39" i="1"/>
  <c r="GO40" i="1"/>
  <c r="GP40" i="1"/>
  <c r="GO41" i="1"/>
  <c r="GP41" i="1"/>
  <c r="GO42" i="1"/>
  <c r="GP42" i="1"/>
  <c r="GO43" i="1"/>
  <c r="GP43" i="1"/>
  <c r="GO44" i="1"/>
  <c r="GP44" i="1"/>
  <c r="GO45" i="1"/>
  <c r="GP45" i="1"/>
  <c r="GO46" i="1"/>
  <c r="GP46" i="1"/>
  <c r="GO47" i="1"/>
  <c r="GP47" i="1"/>
  <c r="GO48" i="1"/>
  <c r="GP48" i="1"/>
  <c r="GO49" i="1"/>
  <c r="GP49" i="1"/>
  <c r="GO50" i="1"/>
  <c r="GP50" i="1"/>
  <c r="GO51" i="1"/>
  <c r="GP51" i="1"/>
  <c r="GO52" i="1"/>
  <c r="GP52" i="1"/>
  <c r="GO53" i="1"/>
  <c r="GP53" i="1"/>
  <c r="GO54" i="1"/>
  <c r="GP54" i="1"/>
  <c r="GO55" i="1"/>
  <c r="GP55" i="1"/>
  <c r="GO56" i="1"/>
  <c r="GP56" i="1"/>
  <c r="GO57" i="1"/>
  <c r="GP57" i="1"/>
  <c r="GO58" i="1"/>
  <c r="GP58" i="1"/>
  <c r="GO59" i="1"/>
  <c r="GP59" i="1"/>
  <c r="GO60" i="1"/>
  <c r="GP60" i="1"/>
  <c r="GO61" i="1"/>
  <c r="GP61" i="1"/>
  <c r="GO62" i="1"/>
  <c r="GP62" i="1"/>
  <c r="GO63" i="1"/>
  <c r="GP63" i="1"/>
  <c r="GO64" i="1"/>
  <c r="GP64" i="1"/>
  <c r="GO65" i="1"/>
  <c r="GP65" i="1"/>
  <c r="GO66" i="1"/>
  <c r="GP66" i="1"/>
  <c r="GO67" i="1"/>
  <c r="GP67" i="1"/>
  <c r="GO68" i="1"/>
  <c r="GP68" i="1"/>
  <c r="GO69" i="1"/>
  <c r="GP69" i="1"/>
  <c r="GO70" i="1"/>
  <c r="GP70" i="1"/>
  <c r="GO10" i="1"/>
  <c r="GP10" i="1"/>
  <c r="GO11" i="1"/>
  <c r="GP11" i="1"/>
  <c r="GO12" i="1"/>
  <c r="GP12" i="1"/>
  <c r="GO13" i="1"/>
  <c r="GP13" i="1"/>
  <c r="GO14" i="1"/>
  <c r="GP14" i="1"/>
  <c r="GO71" i="1"/>
  <c r="GP71" i="1"/>
  <c r="GO72" i="1"/>
  <c r="GP72" i="1"/>
  <c r="GO73" i="1"/>
  <c r="GP73" i="1"/>
  <c r="GO74" i="1"/>
  <c r="GP74" i="1"/>
  <c r="GO75" i="1"/>
  <c r="GP75" i="1"/>
  <c r="GO76" i="1"/>
  <c r="GP76" i="1"/>
  <c r="GO77" i="1"/>
  <c r="GP77" i="1"/>
  <c r="GO78" i="1"/>
  <c r="GP78" i="1"/>
  <c r="GO79" i="1"/>
  <c r="GP79" i="1"/>
  <c r="GO80" i="1"/>
  <c r="GP80" i="1"/>
  <c r="GO90" i="1"/>
  <c r="GP90" i="1"/>
  <c r="E9" i="1"/>
  <c r="E14" i="1"/>
  <c r="AD16" i="10"/>
  <c r="AC16" i="10"/>
  <c r="AD15" i="10"/>
  <c r="AC15" i="10"/>
  <c r="AD14" i="10"/>
  <c r="AC14" i="10"/>
  <c r="E6" i="1"/>
  <c r="AM24" i="13"/>
  <c r="AN24" i="13"/>
  <c r="AM23" i="13"/>
  <c r="AN23" i="13"/>
  <c r="AM22" i="13"/>
  <c r="AN22" i="13"/>
  <c r="AM21" i="13"/>
  <c r="AN21" i="13"/>
  <c r="AM20" i="13"/>
  <c r="AN20" i="13"/>
  <c r="AM19" i="13"/>
  <c r="AN19" i="13"/>
  <c r="AM18" i="13"/>
  <c r="AN18" i="13"/>
  <c r="AN17" i="13"/>
  <c r="AM17" i="13"/>
  <c r="AN16" i="13"/>
  <c r="AM16" i="13"/>
  <c r="AN15" i="13"/>
  <c r="AM15" i="13"/>
  <c r="AN14" i="13"/>
  <c r="AM14" i="13"/>
  <c r="AN13" i="13"/>
  <c r="AM13" i="13"/>
  <c r="AN12" i="13"/>
  <c r="AM12" i="13"/>
  <c r="AN11" i="13"/>
  <c r="AM11" i="13"/>
  <c r="AN10" i="13"/>
  <c r="AM10" i="13"/>
  <c r="AN9" i="13"/>
  <c r="AM9" i="13"/>
  <c r="AN8" i="13"/>
  <c r="AM8" i="13"/>
  <c r="AN7" i="13"/>
  <c r="AM7" i="13"/>
  <c r="AN6" i="13"/>
  <c r="AM6" i="13"/>
  <c r="E13" i="1"/>
  <c r="E29" i="1"/>
  <c r="E8" i="1"/>
  <c r="E10" i="1"/>
  <c r="E17" i="1"/>
  <c r="CX32" i="3"/>
  <c r="CW32" i="3"/>
  <c r="AB6" i="12"/>
  <c r="AA6" i="12"/>
  <c r="AD19" i="11"/>
  <c r="AC19" i="11"/>
  <c r="AD12" i="11"/>
  <c r="AC13" i="11"/>
  <c r="AD11" i="11"/>
  <c r="AC11" i="11"/>
  <c r="AD10" i="11"/>
  <c r="AC10" i="11"/>
  <c r="AD9" i="11"/>
  <c r="AC9" i="11"/>
  <c r="AD8" i="11"/>
  <c r="AC8" i="11"/>
  <c r="AD7" i="11"/>
  <c r="AC7" i="11"/>
  <c r="AD6" i="11"/>
  <c r="AC6" i="11"/>
  <c r="AD21" i="10"/>
  <c r="AC21" i="10"/>
  <c r="AD17" i="10"/>
  <c r="AC17" i="10"/>
  <c r="AD13" i="10"/>
  <c r="AC13" i="10"/>
  <c r="AD12" i="10"/>
  <c r="AC12" i="10"/>
  <c r="AD11" i="10"/>
  <c r="AC11" i="10"/>
  <c r="AD10" i="10"/>
  <c r="AC10" i="10"/>
  <c r="AD9" i="10"/>
  <c r="AC9" i="10"/>
  <c r="AD8" i="10"/>
  <c r="AC8" i="10"/>
  <c r="AH11" i="5"/>
  <c r="AG11" i="5"/>
  <c r="AH10" i="5"/>
  <c r="AG10" i="5"/>
  <c r="AH9" i="5"/>
  <c r="AG9" i="5"/>
  <c r="AH8" i="5"/>
  <c r="AG8" i="5"/>
  <c r="AP15" i="6"/>
  <c r="AO15" i="6"/>
  <c r="AP13" i="6"/>
  <c r="AO13" i="6"/>
  <c r="AP11" i="6"/>
  <c r="AO11" i="6"/>
  <c r="AP14" i="6"/>
  <c r="AO14" i="6"/>
  <c r="AP12" i="6"/>
  <c r="AO12" i="6"/>
  <c r="AP10" i="6"/>
  <c r="AO10" i="6"/>
  <c r="AP9" i="6"/>
  <c r="AO9" i="6"/>
  <c r="AP8" i="6"/>
  <c r="AO8" i="6"/>
  <c r="AO26" i="7"/>
  <c r="AN26" i="7"/>
  <c r="AO25" i="7"/>
  <c r="AN25" i="7"/>
  <c r="AO24" i="7"/>
  <c r="AN24" i="7"/>
  <c r="AO23" i="7"/>
  <c r="AN23" i="7"/>
  <c r="AO22" i="7"/>
  <c r="AN22" i="7"/>
  <c r="AO21" i="7"/>
  <c r="AN21" i="7"/>
  <c r="AO20" i="7"/>
  <c r="AN20" i="7"/>
  <c r="AO19" i="7"/>
  <c r="AN19" i="7"/>
  <c r="AO18" i="7"/>
  <c r="AN18" i="7"/>
  <c r="AO17" i="7"/>
  <c r="AN17" i="7"/>
  <c r="AO16" i="7"/>
  <c r="AN16" i="7"/>
  <c r="AO15" i="7"/>
  <c r="AN15" i="7"/>
  <c r="AO14" i="7"/>
  <c r="AN14" i="7"/>
  <c r="AO13" i="7"/>
  <c r="AN13" i="7"/>
  <c r="AO12" i="7"/>
  <c r="AN12" i="7"/>
  <c r="AO11" i="7"/>
  <c r="AN11" i="7"/>
  <c r="AO10" i="7"/>
  <c r="AN10" i="7"/>
  <c r="AO9" i="7"/>
  <c r="AN9" i="7"/>
  <c r="AO8" i="7"/>
  <c r="AN8" i="7"/>
  <c r="BJ26" i="8"/>
  <c r="BI26" i="8"/>
  <c r="BJ25" i="8"/>
  <c r="BI25" i="8"/>
  <c r="BJ24" i="8"/>
  <c r="BI24" i="8"/>
  <c r="BJ23" i="8"/>
  <c r="BI23" i="8"/>
  <c r="BJ22" i="8"/>
  <c r="BI22" i="8"/>
  <c r="BJ21" i="8"/>
  <c r="BI21" i="8"/>
  <c r="BJ20" i="8"/>
  <c r="BI20" i="8"/>
  <c r="BJ19" i="8"/>
  <c r="BI19" i="8"/>
  <c r="BJ18" i="8"/>
  <c r="BI18" i="8"/>
  <c r="BJ17" i="8"/>
  <c r="BI17" i="8"/>
  <c r="BJ16" i="8"/>
  <c r="BI16" i="8"/>
  <c r="BJ15" i="8"/>
  <c r="BI15" i="8"/>
  <c r="BJ14" i="8"/>
  <c r="BI14" i="8"/>
  <c r="BJ13" i="8"/>
  <c r="BI13" i="8"/>
  <c r="BJ12" i="8"/>
  <c r="BI12" i="8"/>
  <c r="BJ11" i="8"/>
  <c r="BI11" i="8"/>
  <c r="BJ10" i="8"/>
  <c r="BI10" i="8"/>
  <c r="BJ9" i="8"/>
  <c r="BI9" i="8"/>
  <c r="CT41" i="2"/>
  <c r="CS41" i="2"/>
  <c r="CT40" i="2"/>
  <c r="CS40" i="2"/>
  <c r="CT38" i="2"/>
  <c r="CS38" i="2"/>
  <c r="CT32" i="2"/>
  <c r="CS32" i="2"/>
  <c r="CT31" i="2"/>
  <c r="CS31" i="2"/>
  <c r="CT30" i="2"/>
  <c r="CS30" i="2"/>
  <c r="CT29" i="2"/>
  <c r="CS29" i="2"/>
  <c r="CT28" i="2"/>
  <c r="CS28" i="2"/>
  <c r="CT27" i="2"/>
  <c r="CS27" i="2"/>
  <c r="CT26" i="2"/>
  <c r="CS26" i="2"/>
  <c r="CT25" i="2"/>
  <c r="CS25" i="2"/>
  <c r="CT24" i="2"/>
  <c r="CS24" i="2"/>
  <c r="CT23" i="2"/>
  <c r="CS23" i="2"/>
  <c r="CT22" i="2"/>
  <c r="CS22" i="2"/>
  <c r="CT21" i="2"/>
  <c r="CT20" i="2"/>
  <c r="CS20" i="2"/>
  <c r="CT19" i="2"/>
  <c r="CS19" i="2"/>
  <c r="CT18" i="2"/>
  <c r="CS18" i="2"/>
  <c r="CT17" i="2"/>
  <c r="CS17" i="2"/>
  <c r="CT16" i="2"/>
  <c r="CS16" i="2"/>
  <c r="CT15" i="2"/>
  <c r="CS15" i="2"/>
  <c r="CT14" i="2"/>
  <c r="CS14" i="2"/>
  <c r="CT13" i="2"/>
  <c r="CS13" i="2"/>
  <c r="CT12" i="2"/>
  <c r="CS12" i="2"/>
  <c r="CT11" i="2"/>
  <c r="CS11" i="2"/>
  <c r="CT9" i="2"/>
  <c r="CS9" i="2"/>
  <c r="CT8" i="2"/>
  <c r="CS8" i="2"/>
  <c r="CX30" i="3"/>
  <c r="CW30" i="3"/>
  <c r="CX29" i="3"/>
  <c r="CW29" i="3"/>
  <c r="CX27" i="3"/>
  <c r="CW27" i="3"/>
  <c r="CX26" i="3"/>
  <c r="CW26" i="3"/>
  <c r="CX25" i="3"/>
  <c r="CW25" i="3"/>
  <c r="CX24" i="3"/>
  <c r="CW24" i="3"/>
  <c r="CX23" i="3"/>
  <c r="CW23" i="3"/>
  <c r="CX22" i="3"/>
  <c r="CW22" i="3"/>
  <c r="CX21" i="3"/>
  <c r="CW21" i="3"/>
  <c r="CX20" i="3"/>
  <c r="CW20" i="3"/>
  <c r="CX19" i="3"/>
  <c r="CW19" i="3"/>
  <c r="CX18" i="3"/>
  <c r="CW18" i="3"/>
  <c r="CX17" i="3"/>
  <c r="CW17" i="3"/>
  <c r="CX16" i="3"/>
  <c r="CW16" i="3"/>
  <c r="CX15" i="3"/>
  <c r="CW15" i="3"/>
  <c r="CX14" i="3"/>
  <c r="CW14" i="3"/>
  <c r="CX13" i="3"/>
  <c r="CW13" i="3"/>
  <c r="CX12" i="3"/>
  <c r="CW12" i="3"/>
  <c r="CX10" i="3"/>
  <c r="CW10" i="3"/>
  <c r="CX11" i="3"/>
  <c r="CW11" i="3"/>
  <c r="CX9" i="3"/>
  <c r="CW9" i="3"/>
  <c r="CX8" i="3"/>
  <c r="CW8" i="3"/>
  <c r="GP7" i="1"/>
  <c r="GO7" i="1"/>
  <c r="GP6" i="1"/>
  <c r="GO6" i="1"/>
  <c r="O19" i="12"/>
  <c r="Z19" i="12"/>
  <c r="T22" i="14"/>
  <c r="AJ22" i="14"/>
  <c r="T15" i="14"/>
  <c r="AJ15" i="14" s="1"/>
  <c r="T25" i="14"/>
  <c r="AJ25" i="14"/>
  <c r="O10" i="12"/>
  <c r="Z10" i="12" s="1"/>
  <c r="T16" i="14"/>
  <c r="AJ16" i="14"/>
  <c r="T24" i="14"/>
  <c r="AJ24" i="14"/>
  <c r="T23" i="14"/>
  <c r="AJ23" i="14"/>
  <c r="T26" i="14"/>
  <c r="AJ26" i="14"/>
  <c r="AM29" i="7"/>
  <c r="R17" i="5"/>
  <c r="AF17" i="5"/>
  <c r="P10" i="11"/>
  <c r="AB10" i="11"/>
  <c r="P13" i="11"/>
  <c r="AB13" i="11"/>
  <c r="P7" i="11"/>
  <c r="AB7" i="11" s="1"/>
  <c r="E17" i="11"/>
  <c r="P17" i="11" s="1"/>
  <c r="AB17" i="11" s="1"/>
  <c r="O9" i="12"/>
  <c r="Z9" i="12"/>
  <c r="O16" i="12"/>
  <c r="Z16" i="12" s="1"/>
  <c r="O14" i="12"/>
  <c r="Z14" i="12"/>
  <c r="O8" i="12"/>
  <c r="Z8" i="12" s="1"/>
  <c r="O13" i="12"/>
  <c r="Z13" i="12"/>
  <c r="O12" i="12"/>
  <c r="Z12" i="12"/>
  <c r="O7" i="12"/>
  <c r="Z7" i="12"/>
  <c r="O6" i="12"/>
  <c r="Z6" i="12" s="1"/>
  <c r="O11" i="12"/>
  <c r="Z11" i="12"/>
  <c r="O15" i="12"/>
  <c r="Z15" i="12" s="1"/>
  <c r="GM89" i="1"/>
  <c r="DU56" i="1"/>
  <c r="DI38" i="1"/>
  <c r="DI19" i="1"/>
  <c r="DI44" i="1"/>
  <c r="DI32" i="1"/>
  <c r="DI84" i="1"/>
  <c r="DI7" i="1"/>
  <c r="DU32" i="1"/>
  <c r="DU58" i="1"/>
  <c r="DU35" i="1"/>
  <c r="DI65" i="1"/>
  <c r="DI59" i="1"/>
  <c r="DI39" i="1"/>
  <c r="DU78" i="1"/>
  <c r="DU87" i="1"/>
  <c r="DU55" i="1"/>
  <c r="DU44" i="1"/>
  <c r="EG20" i="1"/>
  <c r="EG53" i="1"/>
  <c r="EG76" i="1"/>
  <c r="EG55" i="1"/>
  <c r="EG74" i="1"/>
  <c r="EG42" i="1"/>
  <c r="EG19" i="1"/>
  <c r="EG71" i="1"/>
  <c r="EG75" i="1"/>
  <c r="EG48" i="1"/>
  <c r="EG37" i="1"/>
  <c r="EC83" i="1"/>
  <c r="EC50" i="1"/>
  <c r="EC49" i="1"/>
  <c r="EC44" i="1"/>
  <c r="EC35" i="1"/>
  <c r="EC73" i="1"/>
  <c r="EC53" i="1"/>
  <c r="EC56" i="1"/>
  <c r="EC7" i="1"/>
  <c r="EC88" i="1"/>
  <c r="EC84" i="1"/>
  <c r="EC75" i="1"/>
  <c r="EC67" i="1"/>
  <c r="EC55" i="1"/>
  <c r="EC42" i="1"/>
  <c r="DY7" i="1"/>
  <c r="DV86" i="1"/>
  <c r="DV20" i="1"/>
  <c r="DV82" i="1"/>
  <c r="DV73" i="1"/>
  <c r="DV63" i="1"/>
  <c r="DV77" i="1"/>
  <c r="DV37" i="1"/>
  <c r="DV28" i="1"/>
  <c r="DV50" i="1"/>
  <c r="DV32" i="1"/>
  <c r="DV71" i="1"/>
  <c r="DV52" i="1"/>
  <c r="DV19" i="1"/>
  <c r="DV59" i="1"/>
  <c r="DV40" i="1"/>
  <c r="DR82" i="1"/>
  <c r="DR84" i="1"/>
  <c r="DR81" i="1"/>
  <c r="DR34" i="1"/>
  <c r="DR83" i="1"/>
  <c r="DJ82" i="1"/>
  <c r="DJ74" i="1"/>
  <c r="DJ58" i="1"/>
  <c r="DJ77" i="1"/>
  <c r="DJ37" i="1"/>
  <c r="DJ28" i="1"/>
  <c r="DJ34" i="1"/>
  <c r="DJ87" i="1"/>
  <c r="DJ85" i="1"/>
  <c r="DJ72" i="1"/>
  <c r="DJ60" i="1"/>
  <c r="DJ49" i="1"/>
  <c r="DJ44" i="1"/>
  <c r="DJ64" i="1"/>
  <c r="DJ45" i="1"/>
  <c r="DB27" i="1"/>
  <c r="CX61" i="1"/>
  <c r="CX56" i="1"/>
  <c r="CX88" i="1"/>
  <c r="CX70" i="1"/>
  <c r="CX53" i="1"/>
  <c r="CX71" i="1"/>
  <c r="CX23" i="1"/>
  <c r="DB51" i="1"/>
  <c r="EK66" i="1"/>
  <c r="EK72" i="1"/>
  <c r="EK43" i="1"/>
  <c r="EK65" i="1"/>
  <c r="EK34" i="1"/>
  <c r="EK58" i="1"/>
  <c r="ES62" i="1"/>
  <c r="CX36" i="1"/>
  <c r="CX25" i="1"/>
  <c r="CX54" i="1"/>
  <c r="CX35" i="1"/>
  <c r="CX67" i="1"/>
  <c r="CX7" i="1"/>
  <c r="DB44" i="1"/>
  <c r="ER46" i="1"/>
  <c r="ER76" i="1"/>
  <c r="ER65" i="1"/>
  <c r="ER26" i="1"/>
  <c r="ER84" i="1"/>
  <c r="ER74" i="1"/>
  <c r="ER51" i="1"/>
  <c r="ER34" i="1"/>
  <c r="ER59" i="1"/>
  <c r="ER31" i="1"/>
  <c r="ER30" i="1"/>
  <c r="ER82" i="1"/>
  <c r="ER52" i="1"/>
  <c r="EB85" i="1"/>
  <c r="DT43" i="1"/>
  <c r="DL80" i="1"/>
  <c r="DL51" i="1"/>
  <c r="DL76" i="1"/>
  <c r="DL25" i="1"/>
  <c r="DL58" i="1"/>
  <c r="DL26" i="1"/>
  <c r="CX41" i="1"/>
  <c r="CX37" i="1"/>
  <c r="CX65" i="1"/>
  <c r="CX31" i="1"/>
  <c r="CX74" i="1"/>
  <c r="CX30" i="1"/>
  <c r="CX44" i="1"/>
  <c r="CX51" i="1"/>
  <c r="DB41" i="1"/>
  <c r="DF72" i="1"/>
  <c r="EF32" i="1"/>
  <c r="EF49" i="1"/>
  <c r="EF77" i="1"/>
  <c r="ER39" i="1"/>
  <c r="EX51" i="1"/>
  <c r="EK28" i="1"/>
  <c r="EK47" i="1"/>
  <c r="EK87" i="1"/>
  <c r="EK44" i="1"/>
  <c r="EK56" i="1"/>
  <c r="EK75" i="1"/>
  <c r="EV79" i="1"/>
  <c r="ER86" i="1"/>
  <c r="ER66" i="1"/>
  <c r="ER79" i="1"/>
  <c r="ER23" i="1"/>
  <c r="ER40" i="1"/>
  <c r="ER7" i="1"/>
  <c r="EK60" i="1"/>
  <c r="EK26" i="1"/>
  <c r="EK64" i="1"/>
  <c r="EK7" i="1"/>
  <c r="ER27" i="1"/>
  <c r="ER53" i="1"/>
  <c r="ER41" i="1"/>
  <c r="ER70" i="1"/>
  <c r="ER78" i="1"/>
  <c r="ER43" i="1"/>
  <c r="EV19" i="1"/>
  <c r="CX85" i="1"/>
  <c r="ES86" i="1"/>
  <c r="ES85" i="1"/>
  <c r="ES42" i="1"/>
  <c r="ES66" i="1"/>
  <c r="ES79" i="1"/>
  <c r="ES19" i="1"/>
  <c r="EP59" i="1"/>
  <c r="EP78" i="1"/>
  <c r="EP28" i="1"/>
  <c r="EP58" i="1"/>
  <c r="EP25" i="1"/>
  <c r="EL74" i="1"/>
  <c r="EL38" i="1"/>
  <c r="EL25" i="1"/>
  <c r="EL71" i="1"/>
  <c r="EL85" i="1"/>
  <c r="EL88" i="1"/>
  <c r="EL78" i="1"/>
  <c r="EL61" i="1"/>
  <c r="EL49" i="1"/>
  <c r="EL72" i="1"/>
  <c r="EP83" i="1"/>
  <c r="EP54" i="1"/>
  <c r="EP34" i="1"/>
  <c r="ES57" i="1"/>
  <c r="EJ47" i="1"/>
  <c r="EJ32" i="1"/>
  <c r="EJ40" i="1"/>
  <c r="EJ57" i="1"/>
  <c r="EF83" i="1"/>
  <c r="EB60" i="1"/>
  <c r="EB52" i="1"/>
  <c r="DQ41" i="1"/>
  <c r="DU36" i="1"/>
  <c r="EW53" i="1"/>
  <c r="EW42" i="1"/>
  <c r="EW66" i="1"/>
  <c r="EW35" i="1"/>
  <c r="EW7" i="1"/>
  <c r="EW62" i="1"/>
  <c r="EW47" i="1"/>
  <c r="EW36" i="1"/>
  <c r="EW81" i="1"/>
  <c r="DU49" i="1"/>
  <c r="DU60" i="1"/>
  <c r="DU76" i="1"/>
  <c r="DU66" i="1"/>
  <c r="DU64" i="1"/>
  <c r="EN83" i="1"/>
  <c r="EN86" i="1"/>
  <c r="DA34" i="1"/>
  <c r="DU37" i="1"/>
  <c r="DU43" i="1"/>
  <c r="DU80" i="1"/>
  <c r="DU19" i="1"/>
  <c r="DA81" i="1"/>
  <c r="DU75" i="1"/>
  <c r="EN42" i="1"/>
  <c r="EN74" i="1"/>
  <c r="DU18" i="1"/>
  <c r="DU34" i="1"/>
  <c r="DU63" i="1"/>
  <c r="DU84" i="1"/>
  <c r="DU26" i="1"/>
  <c r="DU53" i="1"/>
  <c r="DU51" i="1"/>
  <c r="ET83" i="1"/>
  <c r="ET71" i="1"/>
  <c r="ET32" i="1"/>
  <c r="ET69" i="1"/>
  <c r="ET56" i="1"/>
  <c r="ET50" i="1"/>
  <c r="ET44" i="1"/>
  <c r="EK73" i="1"/>
  <c r="EK38" i="1"/>
  <c r="EK45" i="1"/>
  <c r="EK59" i="1"/>
  <c r="EK78" i="1"/>
  <c r="CW37" i="1"/>
  <c r="CW67" i="1"/>
  <c r="CW54" i="1"/>
  <c r="CW20" i="1"/>
  <c r="CW55" i="1"/>
  <c r="CW34" i="1"/>
  <c r="CW73" i="1"/>
  <c r="CW66" i="1"/>
  <c r="CW62" i="1"/>
  <c r="CW52" i="1"/>
  <c r="CW56" i="1"/>
  <c r="ER88" i="1"/>
  <c r="ER67" i="1"/>
  <c r="ER61" i="1"/>
  <c r="ER56" i="1"/>
  <c r="ER63" i="1"/>
  <c r="ER42" i="1"/>
  <c r="ER49" i="1"/>
  <c r="ER36" i="1"/>
  <c r="CW63" i="1"/>
  <c r="CW7" i="1"/>
  <c r="CW48" i="1"/>
  <c r="CW82" i="1"/>
  <c r="CW19" i="1"/>
  <c r="CW71" i="1"/>
  <c r="EL57" i="1"/>
  <c r="EL48" i="1"/>
  <c r="EL80" i="1"/>
  <c r="EL46" i="1"/>
  <c r="EL44" i="1"/>
  <c r="EL27" i="1"/>
  <c r="EL54" i="1"/>
  <c r="EL73" i="1"/>
  <c r="EL83" i="1"/>
  <c r="EL36" i="1"/>
  <c r="EL68" i="1"/>
  <c r="ET77" i="1"/>
  <c r="ET28" i="1"/>
  <c r="ET86" i="1"/>
  <c r="ET85" i="1"/>
  <c r="ET80" i="1"/>
  <c r="ET73" i="1"/>
  <c r="ET67" i="1"/>
  <c r="ET48" i="1"/>
  <c r="ET63" i="1"/>
  <c r="ET61" i="1"/>
  <c r="ET43" i="1"/>
  <c r="EV60" i="1"/>
  <c r="EV62" i="1"/>
  <c r="EV50" i="1"/>
  <c r="EV66" i="1"/>
  <c r="EV36" i="1"/>
  <c r="EW59" i="1"/>
  <c r="EW78" i="1"/>
  <c r="EW83" i="1"/>
  <c r="DB80" i="1"/>
  <c r="ES7" i="1"/>
  <c r="ES30" i="1"/>
  <c r="ES34" i="1"/>
  <c r="ES26" i="1"/>
  <c r="ES76" i="1"/>
  <c r="ES82" i="1"/>
  <c r="ES51" i="1"/>
  <c r="U15" i="10"/>
  <c r="CX48" i="1"/>
  <c r="DR48" i="1"/>
  <c r="EA48" i="1"/>
  <c r="EI48" i="1"/>
  <c r="EK48" i="1"/>
  <c r="EP48" i="1"/>
  <c r="EU48" i="1"/>
  <c r="EY48" i="1"/>
  <c r="FC48" i="1"/>
  <c r="FP48" i="1"/>
  <c r="W14" i="10"/>
  <c r="E18" i="8"/>
  <c r="E29" i="8"/>
  <c r="E10" i="8"/>
  <c r="DH54" i="1"/>
  <c r="DH40" i="1"/>
  <c r="DH41" i="1"/>
  <c r="EK61" i="1"/>
  <c r="FB67" i="1"/>
  <c r="DN51" i="1"/>
  <c r="DN57" i="1"/>
  <c r="DH72" i="1"/>
  <c r="DH53" i="1"/>
  <c r="DH76" i="1"/>
  <c r="DE45" i="1"/>
  <c r="EK63" i="1"/>
  <c r="EK62" i="1"/>
  <c r="EK53" i="1"/>
  <c r="EK35" i="1"/>
  <c r="EY26" i="1"/>
  <c r="U11" i="10"/>
  <c r="S12" i="10"/>
  <c r="S18" i="10"/>
  <c r="X18" i="10"/>
  <c r="Y17" i="10"/>
  <c r="Y12" i="10"/>
  <c r="FM7" i="1"/>
  <c r="FM25" i="1"/>
  <c r="FM52" i="1"/>
  <c r="FH38" i="1"/>
  <c r="FM70" i="1"/>
  <c r="FM65" i="1"/>
  <c r="FM59" i="1"/>
  <c r="FM54" i="1"/>
  <c r="FM39" i="1"/>
  <c r="FM36" i="1"/>
  <c r="FM79" i="1"/>
  <c r="FM18" i="1"/>
  <c r="FM57" i="1"/>
  <c r="FM47" i="1"/>
  <c r="FM66" i="1"/>
  <c r="E34" i="5"/>
  <c r="R34" i="5" s="1"/>
  <c r="AF34" i="5" s="1"/>
  <c r="E14" i="5"/>
  <c r="R14" i="5" s="1"/>
  <c r="AF14" i="5" s="1"/>
  <c r="GR73" i="1"/>
  <c r="DR51" i="1"/>
  <c r="EF51" i="1"/>
  <c r="EI51" i="1"/>
  <c r="FC51" i="1"/>
  <c r="FD51" i="1"/>
  <c r="FH51" i="1"/>
  <c r="FM51" i="1"/>
  <c r="FM19" i="1"/>
  <c r="FM49" i="1"/>
  <c r="FM77" i="1"/>
  <c r="FM53" i="1"/>
  <c r="FM58" i="1"/>
  <c r="FM64" i="1"/>
  <c r="FM69" i="1"/>
  <c r="FM73" i="1"/>
  <c r="FM61" i="1"/>
  <c r="FM68" i="1"/>
  <c r="FM72" i="1"/>
  <c r="FM76" i="1"/>
  <c r="FM82" i="1"/>
  <c r="FM32" i="1"/>
  <c r="FM88" i="1"/>
  <c r="FM38" i="1"/>
  <c r="FM43" i="1"/>
  <c r="FM45" i="1"/>
  <c r="FM50" i="1"/>
  <c r="FM62" i="1"/>
  <c r="FM55" i="1"/>
  <c r="FM60" i="1"/>
  <c r="E8" i="5"/>
  <c r="R8" i="5" s="1"/>
  <c r="AF8" i="5" s="1"/>
  <c r="DS74" i="1"/>
  <c r="EU62" i="1"/>
  <c r="AF31" i="5"/>
  <c r="E10" i="5"/>
  <c r="R10" i="5" s="1"/>
  <c r="AF10" i="5" s="1"/>
  <c r="EA42" i="1"/>
  <c r="DO38" i="1"/>
  <c r="EX36" i="1"/>
  <c r="EX19" i="1"/>
  <c r="EX42" i="1"/>
  <c r="EX67" i="1"/>
  <c r="EL45" i="1"/>
  <c r="EL67" i="1"/>
  <c r="EL43" i="1"/>
  <c r="EH47" i="1"/>
  <c r="ED58" i="1"/>
  <c r="ED40" i="1"/>
  <c r="ED46" i="1"/>
  <c r="ED79" i="1"/>
  <c r="ED85" i="1"/>
  <c r="DZ73" i="1"/>
  <c r="DZ23" i="1"/>
  <c r="DZ82" i="1"/>
  <c r="DZ37" i="1"/>
  <c r="DZ81" i="1"/>
  <c r="DZ7" i="1"/>
  <c r="DZ38" i="1"/>
  <c r="DZ74" i="1"/>
  <c r="DZ65" i="1"/>
  <c r="DV43" i="1"/>
  <c r="DV81" i="1"/>
  <c r="DV70" i="1"/>
  <c r="DV26" i="1"/>
  <c r="DV64" i="1"/>
  <c r="DV75" i="1"/>
  <c r="DV44" i="1"/>
  <c r="DV80" i="1"/>
  <c r="DV69" i="1"/>
  <c r="DV46" i="1"/>
  <c r="DV49" i="1"/>
  <c r="DV83" i="1"/>
  <c r="DV55" i="1"/>
  <c r="DV84" i="1"/>
  <c r="DV23" i="1"/>
  <c r="DV60" i="1"/>
  <c r="DV39" i="1"/>
  <c r="DV65" i="1"/>
  <c r="DV53" i="1"/>
  <c r="DV42" i="1"/>
  <c r="DV41" i="1"/>
  <c r="DV24" i="1"/>
  <c r="DV62" i="1"/>
  <c r="DV35" i="1"/>
  <c r="DV18" i="1"/>
  <c r="DR87" i="1"/>
  <c r="DR38" i="1"/>
  <c r="DR69" i="1"/>
  <c r="DR77" i="1"/>
  <c r="DR37" i="1"/>
  <c r="DR88" i="1"/>
  <c r="DR74" i="1"/>
  <c r="DR63" i="1"/>
  <c r="DR52" i="1"/>
  <c r="DR86" i="1"/>
  <c r="DR73" i="1"/>
  <c r="DR62" i="1"/>
  <c r="DR35" i="1"/>
  <c r="DR18" i="1"/>
  <c r="DR25" i="1"/>
  <c r="DR20" i="1"/>
  <c r="DR26" i="1"/>
  <c r="DR57" i="1"/>
  <c r="DR46" i="1"/>
  <c r="DR75" i="1"/>
  <c r="DR27" i="1"/>
  <c r="DR30" i="1"/>
  <c r="DR72" i="1"/>
  <c r="DR42" i="1"/>
  <c r="DR19" i="1"/>
  <c r="DR70" i="1"/>
  <c r="DR50" i="1"/>
  <c r="DR40" i="1"/>
  <c r="DR31" i="1"/>
  <c r="DR64" i="1"/>
  <c r="DR76" i="1"/>
  <c r="DR71" i="1"/>
  <c r="DR66" i="1"/>
  <c r="DR7" i="1"/>
  <c r="DR67" i="1"/>
  <c r="DR65" i="1"/>
  <c r="DR49" i="1"/>
  <c r="DR24" i="1"/>
  <c r="DR68" i="1"/>
  <c r="DR41" i="1"/>
  <c r="DR45" i="1"/>
  <c r="DN80" i="1"/>
  <c r="DN37" i="1"/>
  <c r="DJ71" i="1"/>
  <c r="DJ53" i="1"/>
  <c r="DJ79" i="1"/>
  <c r="DJ88" i="1"/>
  <c r="DJ73" i="1"/>
  <c r="DJ56" i="1"/>
  <c r="DJ23" i="1"/>
  <c r="DJ75" i="1"/>
  <c r="DJ86" i="1"/>
  <c r="DJ30" i="1"/>
  <c r="DJ26" i="1"/>
  <c r="DJ57" i="1"/>
  <c r="DJ68" i="1"/>
  <c r="DJ55" i="1"/>
  <c r="DJ35" i="1"/>
  <c r="DJ59" i="1"/>
  <c r="DJ54" i="1"/>
  <c r="DJ39" i="1"/>
  <c r="DJ83" i="1"/>
  <c r="DJ41" i="1"/>
  <c r="DJ62" i="1"/>
  <c r="DJ40" i="1"/>
  <c r="DJ31" i="1"/>
  <c r="DJ36" i="1"/>
  <c r="DJ7" i="1"/>
  <c r="DJ43" i="1"/>
  <c r="DF41" i="1"/>
  <c r="DF38" i="1"/>
  <c r="DB31" i="1"/>
  <c r="DB39" i="1"/>
  <c r="DB77" i="1"/>
  <c r="DB55" i="1"/>
  <c r="DB88" i="1"/>
  <c r="DB18" i="1"/>
  <c r="DB28" i="1"/>
  <c r="DB24" i="1"/>
  <c r="DB65" i="1"/>
  <c r="CX82" i="1"/>
  <c r="CX75" i="1"/>
  <c r="CX58" i="1"/>
  <c r="CX50" i="1"/>
  <c r="CX76" i="1"/>
  <c r="CX19" i="1"/>
  <c r="CX27" i="1"/>
  <c r="CX40" i="1"/>
  <c r="CX66" i="1"/>
  <c r="GN72" i="1"/>
  <c r="FA18" i="1"/>
  <c r="FA40" i="1"/>
  <c r="FA86" i="1"/>
  <c r="ES88" i="1"/>
  <c r="ES71" i="1"/>
  <c r="ES49" i="1"/>
  <c r="CW25" i="1"/>
  <c r="CW77" i="1"/>
  <c r="CW45" i="1"/>
  <c r="EY53" i="1"/>
  <c r="EY37" i="1"/>
  <c r="EY85" i="1"/>
  <c r="EY31" i="1"/>
  <c r="EY44" i="1"/>
  <c r="EY49" i="1"/>
  <c r="DS27" i="1"/>
  <c r="DS42" i="1"/>
  <c r="EA70" i="1"/>
  <c r="EA44" i="1"/>
  <c r="EA62" i="1"/>
  <c r="EU56" i="1"/>
  <c r="EU31" i="1"/>
  <c r="EM69" i="1"/>
  <c r="EM63" i="1"/>
  <c r="EY52" i="1"/>
  <c r="EY27" i="1"/>
  <c r="EY28" i="1"/>
  <c r="EA24" i="1"/>
  <c r="EA23" i="1"/>
  <c r="DS44" i="1"/>
  <c r="EI66" i="1"/>
  <c r="DS84" i="1"/>
  <c r="EA54" i="1"/>
  <c r="FG87" i="1"/>
  <c r="FC65" i="1"/>
  <c r="FC37" i="1"/>
  <c r="EY77" i="1"/>
  <c r="EY35" i="1"/>
  <c r="EU52" i="1"/>
  <c r="EU71" i="1"/>
  <c r="EU44" i="1"/>
  <c r="EU65" i="1"/>
  <c r="EU50" i="1"/>
  <c r="EU35" i="1"/>
  <c r="EU25" i="1"/>
  <c r="EU79" i="1"/>
  <c r="EU85" i="1"/>
  <c r="EU42" i="1"/>
  <c r="EU7" i="1"/>
  <c r="EU80" i="1"/>
  <c r="EU60" i="1"/>
  <c r="EU66" i="1"/>
  <c r="EU86" i="1"/>
  <c r="EU43" i="1"/>
  <c r="EU34" i="1"/>
  <c r="EU81" i="1"/>
  <c r="EU49" i="1"/>
  <c r="EU74" i="1"/>
  <c r="EU55" i="1"/>
  <c r="EU36" i="1"/>
  <c r="EU59" i="1"/>
  <c r="EU73" i="1"/>
  <c r="EM36" i="1"/>
  <c r="EM52" i="1"/>
  <c r="EM58" i="1"/>
  <c r="EM83" i="1"/>
  <c r="EM80" i="1"/>
  <c r="EM40" i="1"/>
  <c r="EM61" i="1"/>
  <c r="EM86" i="1"/>
  <c r="EM26" i="1"/>
  <c r="EM60" i="1"/>
  <c r="EM85" i="1"/>
  <c r="EM79" i="1"/>
  <c r="EM19" i="1"/>
  <c r="EM66" i="1"/>
  <c r="EM23" i="1"/>
  <c r="EM28" i="1"/>
  <c r="EM31" i="1"/>
  <c r="EI67" i="1"/>
  <c r="EI79" i="1"/>
  <c r="EI52" i="1"/>
  <c r="EI73" i="1"/>
  <c r="EI64" i="1"/>
  <c r="EI37" i="1"/>
  <c r="EI27" i="1"/>
  <c r="EI54" i="1"/>
  <c r="EI7" i="1"/>
  <c r="EI61" i="1"/>
  <c r="EI82" i="1"/>
  <c r="EI50" i="1"/>
  <c r="EI57" i="1"/>
  <c r="EI46" i="1"/>
  <c r="EI31" i="1"/>
  <c r="EI76" i="1"/>
  <c r="EI81" i="1"/>
  <c r="EI84" i="1"/>
  <c r="EI65" i="1"/>
  <c r="EI72" i="1"/>
  <c r="EE84" i="1"/>
  <c r="EE65" i="1"/>
  <c r="EE78" i="1"/>
  <c r="EE20" i="1"/>
  <c r="EE47" i="1"/>
  <c r="EA85" i="1"/>
  <c r="EA52" i="1"/>
  <c r="EA49" i="1"/>
  <c r="EA40" i="1"/>
  <c r="EA41" i="1"/>
  <c r="EA56" i="1"/>
  <c r="EA64" i="1"/>
  <c r="EA26" i="1"/>
  <c r="DW49" i="1"/>
  <c r="DW74" i="1"/>
  <c r="DW36" i="1"/>
  <c r="DW86" i="1"/>
  <c r="DW39" i="1"/>
  <c r="DW72" i="1"/>
  <c r="DW70" i="1"/>
  <c r="DW58" i="1"/>
  <c r="DW57" i="1"/>
  <c r="DW83" i="1"/>
  <c r="DW7" i="1"/>
  <c r="DW50" i="1"/>
  <c r="DW54" i="1"/>
  <c r="DW81" i="1"/>
  <c r="DW64" i="1"/>
  <c r="DW28" i="1"/>
  <c r="DW23" i="1"/>
  <c r="DW42" i="1"/>
  <c r="DW37" i="1"/>
  <c r="DW69" i="1"/>
  <c r="DW65" i="1"/>
  <c r="DW34" i="1"/>
  <c r="DW35" i="1"/>
  <c r="DW85" i="1"/>
  <c r="DW38" i="1"/>
  <c r="DW31" i="1"/>
  <c r="DW55" i="1"/>
  <c r="DW88" i="1"/>
  <c r="DS26" i="1"/>
  <c r="DS46" i="1"/>
  <c r="DS54" i="1"/>
  <c r="DS34" i="1"/>
  <c r="DO39" i="1"/>
  <c r="DO35" i="1"/>
  <c r="DO66" i="1"/>
  <c r="DO40" i="1"/>
  <c r="DK32" i="1"/>
  <c r="DK67" i="1"/>
  <c r="DC69" i="1"/>
  <c r="DC78" i="1"/>
  <c r="DC60" i="1"/>
  <c r="DC34" i="1"/>
  <c r="DC41" i="1"/>
  <c r="DC66" i="1"/>
  <c r="DC86" i="1"/>
  <c r="DC23" i="1"/>
  <c r="CY19" i="1"/>
  <c r="CY64" i="1"/>
  <c r="CY88" i="1"/>
  <c r="CY67" i="1"/>
  <c r="CY61" i="1"/>
  <c r="CY83" i="1"/>
  <c r="CY68" i="1"/>
  <c r="CY46" i="1"/>
  <c r="CY79" i="1"/>
  <c r="CY47" i="1"/>
  <c r="CY65" i="1"/>
  <c r="CY34" i="1"/>
  <c r="CY37" i="1"/>
  <c r="CY57" i="1"/>
  <c r="CY78" i="1"/>
  <c r="CY28" i="1"/>
  <c r="CY58" i="1"/>
  <c r="CY86" i="1"/>
  <c r="CY32" i="1"/>
  <c r="CY43" i="1"/>
  <c r="CY85" i="1"/>
  <c r="CY18" i="1"/>
  <c r="CY38" i="1"/>
  <c r="CY42" i="1"/>
  <c r="CY59" i="1"/>
  <c r="CY40" i="1"/>
  <c r="CY26" i="1"/>
  <c r="CY74" i="1"/>
  <c r="CY60" i="1"/>
  <c r="CY52" i="1"/>
  <c r="CY23" i="1"/>
  <c r="CY70" i="1"/>
  <c r="CY54" i="1"/>
  <c r="CY71" i="1"/>
  <c r="CY49" i="1"/>
  <c r="CY24" i="1"/>
  <c r="CY25" i="1"/>
  <c r="CY72" i="1"/>
  <c r="CY80" i="1"/>
  <c r="CY82" i="1"/>
  <c r="CY20" i="1"/>
  <c r="CY84" i="1"/>
  <c r="CY87" i="1"/>
  <c r="CY35" i="1"/>
  <c r="CY56" i="1"/>
  <c r="CY39" i="1"/>
  <c r="CY30" i="1"/>
  <c r="CY73" i="1"/>
  <c r="CY7" i="1"/>
  <c r="CY77" i="1"/>
  <c r="CY41" i="1"/>
  <c r="CY31" i="1"/>
  <c r="EY20" i="1"/>
  <c r="EY54" i="1"/>
  <c r="EY66" i="1"/>
  <c r="EY42" i="1"/>
  <c r="EY78" i="1"/>
  <c r="EY74" i="1"/>
  <c r="EY60" i="1"/>
  <c r="EY79" i="1"/>
  <c r="EY41" i="1"/>
  <c r="EY19" i="1"/>
  <c r="EY56" i="1"/>
  <c r="EY69" i="1"/>
  <c r="EY65" i="1"/>
  <c r="EY62" i="1"/>
  <c r="EY57" i="1"/>
  <c r="EY25" i="1"/>
  <c r="EY72" i="1"/>
  <c r="EY7" i="1"/>
  <c r="EY87" i="1"/>
  <c r="EY81" i="1"/>
  <c r="EY76" i="1"/>
  <c r="EY58" i="1"/>
  <c r="EY59" i="1"/>
  <c r="EY50" i="1"/>
  <c r="EY38" i="1"/>
  <c r="EY86" i="1"/>
  <c r="EY84" i="1"/>
  <c r="EY71" i="1"/>
  <c r="EY83" i="1"/>
  <c r="EY82" i="1"/>
  <c r="DS43" i="1"/>
  <c r="DS20" i="1"/>
  <c r="DK35" i="1"/>
  <c r="EA43" i="1"/>
  <c r="EA25" i="1"/>
  <c r="EI53" i="1"/>
  <c r="EA60" i="1"/>
  <c r="EA58" i="1"/>
  <c r="EA34" i="1"/>
  <c r="EU57" i="1"/>
  <c r="EU76" i="1"/>
  <c r="EM42" i="1"/>
  <c r="DW87" i="1"/>
  <c r="EA76" i="1"/>
  <c r="EI60" i="1"/>
  <c r="CY69" i="1"/>
  <c r="GN80" i="1"/>
  <c r="FB41" i="1"/>
  <c r="EX59" i="1"/>
  <c r="EX25" i="1"/>
  <c r="EP23" i="1"/>
  <c r="EP80" i="1"/>
  <c r="EP69" i="1"/>
  <c r="EP31" i="1"/>
  <c r="EP30" i="1"/>
  <c r="EL77" i="1"/>
  <c r="EL76" i="1"/>
  <c r="EL69" i="1"/>
  <c r="EL32" i="1"/>
  <c r="EL50" i="1"/>
  <c r="EL55" i="1"/>
  <c r="EL82" i="1"/>
  <c r="EL23" i="1"/>
  <c r="EL63" i="1"/>
  <c r="EL75" i="1"/>
  <c r="EL62" i="1"/>
  <c r="EL35" i="1"/>
  <c r="EL47" i="1"/>
  <c r="EL56" i="1"/>
  <c r="EL81" i="1"/>
  <c r="EL40" i="1"/>
  <c r="EH81" i="1"/>
  <c r="EH61" i="1"/>
  <c r="EH86" i="1"/>
  <c r="EH55" i="1"/>
  <c r="EH54" i="1"/>
  <c r="EH24" i="1"/>
  <c r="EH44" i="1"/>
  <c r="EH72" i="1"/>
  <c r="EH36" i="1"/>
  <c r="ED39" i="1"/>
  <c r="ED43" i="1"/>
  <c r="ED26" i="1"/>
  <c r="ED38" i="1"/>
  <c r="ED45" i="1"/>
  <c r="ED57" i="1"/>
  <c r="ED73" i="1"/>
  <c r="ED49" i="1"/>
  <c r="DZ40" i="1"/>
  <c r="DZ63" i="1"/>
  <c r="DZ32" i="1"/>
  <c r="DZ56" i="1"/>
  <c r="DZ19" i="1"/>
  <c r="DZ85" i="1"/>
  <c r="DZ24" i="1"/>
  <c r="E24" i="7"/>
  <c r="V24" i="7" s="1"/>
  <c r="AM24" i="7" s="1"/>
  <c r="E23" i="7"/>
  <c r="V23" i="7" s="1"/>
  <c r="AM23" i="7" s="1"/>
  <c r="FH28" i="1"/>
  <c r="FF59" i="1"/>
  <c r="FF80" i="1"/>
  <c r="FF39" i="1"/>
  <c r="FF46" i="1"/>
  <c r="FF7" i="1"/>
  <c r="FF23" i="1"/>
  <c r="FF58" i="1"/>
  <c r="FB30" i="1"/>
  <c r="EX68" i="1"/>
  <c r="EX58" i="1"/>
  <c r="EX77" i="1"/>
  <c r="EX73" i="1"/>
  <c r="EX64" i="1"/>
  <c r="EX54" i="1"/>
  <c r="EX79" i="1"/>
  <c r="EP82" i="1"/>
  <c r="EP27" i="1"/>
  <c r="EP73" i="1"/>
  <c r="EP40" i="1"/>
  <c r="EP55" i="1"/>
  <c r="EP46" i="1"/>
  <c r="EP68" i="1"/>
  <c r="EP52" i="1"/>
  <c r="EP71" i="1"/>
  <c r="EP57" i="1"/>
  <c r="EP38" i="1"/>
  <c r="EP39" i="1"/>
  <c r="EP43" i="1"/>
  <c r="EP26" i="1"/>
  <c r="EP60" i="1"/>
  <c r="EP76" i="1"/>
  <c r="EP49" i="1"/>
  <c r="EP75" i="1"/>
  <c r="EP79" i="1"/>
  <c r="EP20" i="1"/>
  <c r="EP64" i="1"/>
  <c r="EP86" i="1"/>
  <c r="EP36" i="1"/>
  <c r="EP74" i="1"/>
  <c r="EP37" i="1"/>
  <c r="EP63" i="1"/>
  <c r="EP81" i="1"/>
  <c r="DL40" i="1"/>
  <c r="FF70" i="1"/>
  <c r="CW53" i="1"/>
  <c r="CW74" i="1"/>
  <c r="CW88" i="1"/>
  <c r="CW28" i="1"/>
  <c r="CW42" i="1"/>
  <c r="CW18" i="1"/>
  <c r="CW46" i="1"/>
  <c r="CW26" i="1"/>
  <c r="CW27" i="1"/>
  <c r="CW60" i="1"/>
  <c r="CW41" i="1"/>
  <c r="CW70" i="1"/>
  <c r="BH29" i="3"/>
  <c r="BY49" i="3"/>
  <c r="FH87" i="1"/>
  <c r="FH81" i="1"/>
  <c r="FH71" i="1"/>
  <c r="FH60" i="1"/>
  <c r="FH62" i="1"/>
  <c r="FH45" i="1"/>
  <c r="FH52" i="1"/>
  <c r="FH25" i="1"/>
  <c r="FH24" i="1"/>
  <c r="FH32" i="1"/>
  <c r="FH76" i="1"/>
  <c r="FH68" i="1"/>
  <c r="FH56" i="1"/>
  <c r="FH42" i="1"/>
  <c r="FH43" i="1"/>
  <c r="FH27" i="1"/>
  <c r="FH34" i="1"/>
  <c r="FH30" i="1"/>
  <c r="FH85" i="1"/>
  <c r="FH67" i="1"/>
  <c r="FH50" i="1"/>
  <c r="FH23" i="1"/>
  <c r="FH82" i="1"/>
  <c r="FH61" i="1"/>
  <c r="FH66" i="1"/>
  <c r="FH35" i="1"/>
  <c r="EK85" i="1"/>
  <c r="EK39" i="1"/>
  <c r="EG81" i="1"/>
  <c r="EG79" i="1"/>
  <c r="EG25" i="1"/>
  <c r="EG46" i="1"/>
  <c r="EG63" i="1"/>
  <c r="FH36" i="1"/>
  <c r="FH75" i="1"/>
  <c r="FG81" i="1"/>
  <c r="FG45" i="1"/>
  <c r="FG40" i="1"/>
  <c r="FG75" i="1"/>
  <c r="FG55" i="1"/>
  <c r="FG36" i="1"/>
  <c r="FG34" i="1"/>
  <c r="FC80" i="1"/>
  <c r="FC59" i="1"/>
  <c r="FC45" i="1"/>
  <c r="FC28" i="1"/>
  <c r="FC87" i="1"/>
  <c r="FC74" i="1"/>
  <c r="FC54" i="1"/>
  <c r="FC41" i="1"/>
  <c r="FC30" i="1"/>
  <c r="FC46" i="1"/>
  <c r="FC39" i="1"/>
  <c r="FC84" i="1"/>
  <c r="FC27" i="1"/>
  <c r="FC7" i="1"/>
  <c r="EY39" i="1"/>
  <c r="EY55" i="1"/>
  <c r="EY34" i="1"/>
  <c r="EY70" i="1"/>
  <c r="EY30" i="1"/>
  <c r="EY47" i="1"/>
  <c r="EY36" i="1"/>
  <c r="DU52" i="1"/>
  <c r="DU82" i="1"/>
  <c r="DM81" i="1"/>
  <c r="DM58" i="1"/>
  <c r="DI31" i="1"/>
  <c r="DI81" i="1"/>
  <c r="DI71" i="1"/>
  <c r="DI66" i="1"/>
  <c r="DI60" i="1"/>
  <c r="DI34" i="1"/>
  <c r="DI82" i="1"/>
  <c r="DI77" i="1"/>
  <c r="DI25" i="1"/>
  <c r="DI46" i="1"/>
  <c r="DI69" i="1"/>
  <c r="DI41" i="1"/>
  <c r="DI37" i="1"/>
  <c r="DI86" i="1"/>
  <c r="DI72" i="1"/>
  <c r="DI53" i="1"/>
  <c r="DI88" i="1"/>
  <c r="DI67" i="1"/>
  <c r="DB86" i="1"/>
  <c r="CX87" i="1"/>
  <c r="FJ81" i="1"/>
  <c r="FJ23" i="1"/>
  <c r="DK74" i="1"/>
  <c r="DK42" i="1"/>
  <c r="DK39" i="1"/>
  <c r="DK49" i="1"/>
  <c r="DK53" i="1"/>
  <c r="DK36" i="1"/>
  <c r="DK27" i="1"/>
  <c r="DK63" i="1"/>
  <c r="DK76" i="1"/>
  <c r="DK62" i="1"/>
  <c r="DK59" i="1"/>
  <c r="DK82" i="1"/>
  <c r="DK77" i="1"/>
  <c r="DK30" i="1"/>
  <c r="DK79" i="1"/>
  <c r="DK83" i="1"/>
  <c r="DK45" i="1"/>
  <c r="DK69" i="1"/>
  <c r="DK25" i="1"/>
  <c r="DK52" i="1"/>
  <c r="DK68" i="1"/>
  <c r="DK75" i="1"/>
  <c r="DK34" i="1"/>
  <c r="DK87" i="1"/>
  <c r="DK18" i="1"/>
  <c r="DK73" i="1"/>
  <c r="DK81" i="1"/>
  <c r="DK47" i="1"/>
  <c r="DK26" i="1"/>
  <c r="DK66" i="1"/>
  <c r="DK60" i="1"/>
  <c r="DK71" i="1"/>
  <c r="DK31" i="1"/>
  <c r="DK44" i="1"/>
  <c r="DK64" i="1"/>
  <c r="DK85" i="1"/>
  <c r="DK86" i="1"/>
  <c r="DK88" i="1"/>
  <c r="DK20" i="1"/>
  <c r="DK58" i="1"/>
  <c r="DK84" i="1"/>
  <c r="DK7" i="1"/>
  <c r="DK23" i="1"/>
  <c r="DK41" i="1"/>
  <c r="DK46" i="1"/>
  <c r="DK56" i="1"/>
  <c r="DK65" i="1"/>
  <c r="DK19" i="1"/>
  <c r="DG19" i="1"/>
  <c r="DG31" i="1"/>
  <c r="DG58" i="1"/>
  <c r="DG77" i="1"/>
  <c r="DG18" i="1"/>
  <c r="DG85" i="1"/>
  <c r="DG25" i="1"/>
  <c r="DG32" i="1"/>
  <c r="DG56" i="1"/>
  <c r="DG67" i="1"/>
  <c r="DG88" i="1"/>
  <c r="DG55" i="1"/>
  <c r="DG38" i="1"/>
  <c r="DG7" i="1"/>
  <c r="DG28" i="1"/>
  <c r="DG35" i="1"/>
  <c r="DG41" i="1"/>
  <c r="DD83" i="1"/>
  <c r="DD82" i="1"/>
  <c r="DD50" i="1"/>
  <c r="DD35" i="1"/>
  <c r="DD46" i="1"/>
  <c r="DD60" i="1"/>
  <c r="DD78" i="1"/>
  <c r="DD72" i="1"/>
  <c r="CZ38" i="1"/>
  <c r="CZ39" i="1"/>
  <c r="CZ79" i="1"/>
  <c r="DK43" i="1"/>
  <c r="DK72" i="1"/>
  <c r="DK40" i="1"/>
  <c r="DK70" i="1"/>
  <c r="E14" i="11"/>
  <c r="P14" i="11" s="1"/>
  <c r="AB14" i="11" s="1"/>
  <c r="E6" i="11"/>
  <c r="P6" i="11" s="1"/>
  <c r="AB6" i="11" s="1"/>
  <c r="DK80" i="1"/>
  <c r="DK38" i="1"/>
  <c r="DK78" i="1"/>
  <c r="DG54" i="1"/>
  <c r="DG42" i="1"/>
  <c r="DD24" i="1"/>
  <c r="DK37" i="1"/>
  <c r="DK28" i="1"/>
  <c r="DD40" i="1"/>
  <c r="GN54" i="1"/>
  <c r="GR77" i="1"/>
  <c r="DK55" i="1"/>
  <c r="DK54" i="1"/>
  <c r="DK50" i="1"/>
  <c r="DK61" i="1"/>
  <c r="FJ78" i="1"/>
  <c r="FJ18" i="1"/>
  <c r="FJ84" i="1"/>
  <c r="FJ75" i="1"/>
  <c r="FJ79" i="1"/>
  <c r="FJ44" i="1"/>
  <c r="FJ30" i="1"/>
  <c r="FF28" i="1"/>
  <c r="FC86" i="1"/>
  <c r="FC43" i="1"/>
  <c r="FC83" i="1"/>
  <c r="FC78" i="1"/>
  <c r="FC73" i="1"/>
  <c r="FC69" i="1"/>
  <c r="FC64" i="1"/>
  <c r="FC58" i="1"/>
  <c r="FC53" i="1"/>
  <c r="FC77" i="1"/>
  <c r="FC31" i="1"/>
  <c r="FC79" i="1"/>
  <c r="FC26" i="1"/>
  <c r="FC57" i="1"/>
  <c r="FC34" i="1"/>
  <c r="FC38" i="1"/>
  <c r="FC82" i="1"/>
  <c r="FC76" i="1"/>
  <c r="FC72" i="1"/>
  <c r="FC68" i="1"/>
  <c r="FC61" i="1"/>
  <c r="FC56" i="1"/>
  <c r="FC63" i="1"/>
  <c r="FC42" i="1"/>
  <c r="FC49" i="1"/>
  <c r="FC47" i="1"/>
  <c r="FC52" i="1"/>
  <c r="FC23" i="1"/>
  <c r="FC40" i="1"/>
  <c r="FC20" i="1"/>
  <c r="FC18" i="1"/>
  <c r="FC88" i="1"/>
  <c r="FC32" i="1"/>
  <c r="FC85" i="1"/>
  <c r="FC81" i="1"/>
  <c r="FC75" i="1"/>
  <c r="FC71" i="1"/>
  <c r="FC67" i="1"/>
  <c r="FC60" i="1"/>
  <c r="FC55" i="1"/>
  <c r="FC62" i="1"/>
  <c r="FC50" i="1"/>
  <c r="FC66" i="1"/>
  <c r="FC36" i="1"/>
  <c r="FC44" i="1"/>
  <c r="FC19" i="1"/>
  <c r="FC25" i="1"/>
  <c r="FC24" i="1"/>
  <c r="EY68" i="1"/>
  <c r="EY73" i="1"/>
  <c r="EY46" i="1"/>
  <c r="EY75" i="1"/>
  <c r="FJ46" i="1"/>
  <c r="FF88" i="1"/>
  <c r="FF18" i="1"/>
  <c r="FF40" i="1"/>
  <c r="FF52" i="1"/>
  <c r="FF61" i="1"/>
  <c r="FF72" i="1"/>
  <c r="FF82" i="1"/>
  <c r="FF25" i="1"/>
  <c r="FF44" i="1"/>
  <c r="FF66" i="1"/>
  <c r="FF62" i="1"/>
  <c r="FF60" i="1"/>
  <c r="FF71" i="1"/>
  <c r="FF87" i="1"/>
  <c r="FF84" i="1"/>
  <c r="FF74" i="1"/>
  <c r="FF54" i="1"/>
  <c r="FF41" i="1"/>
  <c r="FF35" i="1"/>
  <c r="FF24" i="1"/>
  <c r="FF57" i="1"/>
  <c r="FF79" i="1"/>
  <c r="FF64" i="1"/>
  <c r="FF73" i="1"/>
  <c r="FF83" i="1"/>
  <c r="FF20" i="1"/>
  <c r="FF26" i="1"/>
  <c r="FF47" i="1"/>
  <c r="FF42" i="1"/>
  <c r="FF56" i="1"/>
  <c r="FF68" i="1"/>
  <c r="FF19" i="1"/>
  <c r="FF36" i="1"/>
  <c r="FF50" i="1"/>
  <c r="FF67" i="1"/>
  <c r="FF75" i="1"/>
  <c r="FF85" i="1"/>
  <c r="X11" i="10"/>
  <c r="W12" i="10"/>
  <c r="V11" i="10"/>
  <c r="Z9" i="10"/>
  <c r="X12" i="10"/>
  <c r="V18" i="10"/>
  <c r="X13" i="10"/>
  <c r="X8" i="10"/>
  <c r="T18" i="10"/>
  <c r="U12" i="10"/>
  <c r="X15" i="10"/>
  <c r="S17" i="10"/>
  <c r="V10" i="10"/>
  <c r="W9" i="10"/>
  <c r="Z12" i="10"/>
  <c r="S14" i="10"/>
  <c r="V8" i="10"/>
  <c r="T16" i="10"/>
  <c r="S21" i="10"/>
  <c r="U14" i="10"/>
  <c r="Y9" i="10"/>
  <c r="U9" i="10"/>
  <c r="V17" i="10"/>
  <c r="W20" i="10"/>
  <c r="T15" i="10"/>
  <c r="U16" i="10"/>
  <c r="Y11" i="10"/>
  <c r="S10" i="10"/>
  <c r="CY53" i="1"/>
  <c r="CY36" i="1"/>
  <c r="FG86" i="1"/>
  <c r="FG84" i="1"/>
  <c r="FG80" i="1"/>
  <c r="FG74" i="1"/>
  <c r="FG39" i="1"/>
  <c r="FG41" i="1"/>
  <c r="FG47" i="1"/>
  <c r="FG37" i="1"/>
  <c r="FG25" i="1"/>
  <c r="FG20" i="1"/>
  <c r="FG19" i="1"/>
  <c r="FG69" i="1"/>
  <c r="FG58" i="1"/>
  <c r="FG53" i="1"/>
  <c r="FG77" i="1"/>
  <c r="FG49" i="1"/>
  <c r="FG46" i="1"/>
  <c r="FG79" i="1"/>
  <c r="FG88" i="1"/>
  <c r="FG82" i="1"/>
  <c r="FG76" i="1"/>
  <c r="FG72" i="1"/>
  <c r="FG68" i="1"/>
  <c r="FG61" i="1"/>
  <c r="FG56" i="1"/>
  <c r="FG38" i="1"/>
  <c r="FG35" i="1"/>
  <c r="FG28" i="1"/>
  <c r="FI43" i="1"/>
  <c r="E9" i="11"/>
  <c r="P9" i="11" s="1"/>
  <c r="AB9" i="11" s="1"/>
  <c r="E11" i="11"/>
  <c r="P11" i="11" s="1"/>
  <c r="AB11" i="11" s="1"/>
  <c r="E16" i="11"/>
  <c r="P16" i="11" s="1"/>
  <c r="AB16" i="11" s="1"/>
  <c r="E21" i="13"/>
  <c r="U21" i="13" s="1"/>
  <c r="AL21" i="13" s="1"/>
  <c r="E10" i="13"/>
  <c r="U10" i="13" s="1"/>
  <c r="AL10" i="13" s="1"/>
  <c r="E7" i="13"/>
  <c r="U7" i="13" s="1"/>
  <c r="AL7" i="13" s="1"/>
  <c r="E18" i="13"/>
  <c r="U18" i="13" s="1"/>
  <c r="AL18" i="13" s="1"/>
  <c r="E24" i="13"/>
  <c r="U24" i="13" s="1"/>
  <c r="AL24" i="13" s="1"/>
  <c r="E31" i="6"/>
  <c r="FI59" i="1"/>
  <c r="FI65" i="1"/>
  <c r="FI69" i="1"/>
  <c r="FI83" i="1"/>
  <c r="FD62" i="1"/>
  <c r="FP62" i="1"/>
  <c r="CZ57" i="1"/>
  <c r="DK57" i="1"/>
  <c r="DX57" i="1"/>
  <c r="EF57" i="1"/>
  <c r="FD57" i="1"/>
  <c r="FH57" i="1"/>
  <c r="FN57" i="1"/>
  <c r="FD86" i="1"/>
  <c r="FD63" i="1"/>
  <c r="FD25" i="1"/>
  <c r="FD66" i="1"/>
  <c r="FD60" i="1"/>
  <c r="FD81" i="1"/>
  <c r="FD40" i="1"/>
  <c r="FD82" i="1"/>
  <c r="FD37" i="1"/>
  <c r="FD39" i="1"/>
  <c r="FD70" i="1"/>
  <c r="FD46" i="1"/>
  <c r="FD42" i="1"/>
  <c r="FD34" i="1"/>
  <c r="FD31" i="1"/>
  <c r="FD58" i="1"/>
  <c r="FD78" i="1"/>
  <c r="FD68" i="1"/>
  <c r="FD36" i="1"/>
  <c r="FD55" i="1"/>
  <c r="FD75" i="1"/>
  <c r="FD88" i="1"/>
  <c r="FD47" i="1"/>
  <c r="FD35" i="1"/>
  <c r="FD65" i="1"/>
  <c r="FD84" i="1"/>
  <c r="FD61" i="1"/>
  <c r="FD24" i="1"/>
  <c r="FD79" i="1"/>
  <c r="FD53" i="1"/>
  <c r="FD73" i="1"/>
  <c r="FD26" i="1"/>
  <c r="FD38" i="1"/>
  <c r="FD44" i="1"/>
  <c r="FD71" i="1"/>
  <c r="FD32" i="1"/>
  <c r="FD56" i="1"/>
  <c r="FD28" i="1"/>
  <c r="FD45" i="1"/>
  <c r="FD59" i="1"/>
  <c r="FD80" i="1"/>
  <c r="FD20" i="1"/>
  <c r="FD72" i="1"/>
  <c r="FD18" i="1"/>
  <c r="FD23" i="1"/>
  <c r="FD77" i="1"/>
  <c r="FD69" i="1"/>
  <c r="FD43" i="1"/>
  <c r="FD19" i="1"/>
  <c r="FD7" i="1"/>
  <c r="FD54" i="1"/>
  <c r="FD52" i="1"/>
  <c r="FD64" i="1"/>
  <c r="FD50" i="1"/>
  <c r="FD76" i="1"/>
  <c r="FD74" i="1"/>
  <c r="FD83" i="1"/>
  <c r="FD30" i="1"/>
  <c r="FD67" i="1"/>
  <c r="FD87" i="1"/>
  <c r="EV32" i="1"/>
  <c r="EV30" i="1"/>
  <c r="EV35" i="1"/>
  <c r="EV83" i="1"/>
  <c r="EV76" i="1"/>
  <c r="EV64" i="1"/>
  <c r="EV85" i="1"/>
  <c r="EF28" i="1"/>
  <c r="EF55" i="1"/>
  <c r="EF82" i="1"/>
  <c r="EF60" i="1"/>
  <c r="EF50" i="1"/>
  <c r="EF27" i="1"/>
  <c r="EF69" i="1"/>
  <c r="EF18" i="1"/>
  <c r="EF44" i="1"/>
  <c r="EF20" i="1"/>
  <c r="EF71" i="1"/>
  <c r="EF85" i="1"/>
  <c r="EF54" i="1"/>
  <c r="EF66" i="1"/>
  <c r="EF84" i="1"/>
  <c r="EF68" i="1"/>
  <c r="EF88" i="1"/>
  <c r="EF52" i="1"/>
  <c r="EF19" i="1"/>
  <c r="EF30" i="1"/>
  <c r="EF76" i="1"/>
  <c r="EF79" i="1"/>
  <c r="EF58" i="1"/>
  <c r="EF73" i="1"/>
  <c r="EF39" i="1"/>
  <c r="EF45" i="1"/>
  <c r="EF47" i="1"/>
  <c r="EF65" i="1"/>
  <c r="EF87" i="1"/>
  <c r="EF74" i="1"/>
  <c r="EF75" i="1"/>
  <c r="EF63" i="1"/>
  <c r="DX78" i="1"/>
  <c r="DX73" i="1"/>
  <c r="DX46" i="1"/>
  <c r="DX52" i="1"/>
  <c r="DX36" i="1"/>
  <c r="DX81" i="1"/>
  <c r="DP69" i="1"/>
  <c r="DP31" i="1"/>
  <c r="DP65" i="1"/>
  <c r="DP61" i="1"/>
  <c r="DP59" i="1"/>
  <c r="DP19" i="1"/>
  <c r="DP42" i="1"/>
  <c r="DP77" i="1"/>
  <c r="DP40" i="1"/>
  <c r="DP78" i="1"/>
  <c r="DP83" i="1"/>
  <c r="DP54" i="1"/>
  <c r="DP53" i="1"/>
  <c r="DP26" i="1"/>
  <c r="DP85" i="1"/>
  <c r="DP66" i="1"/>
  <c r="DP35" i="1"/>
  <c r="DP45" i="1"/>
  <c r="DP46" i="1"/>
  <c r="DH77" i="1"/>
  <c r="DH24" i="1"/>
  <c r="DH75" i="1"/>
  <c r="DH23" i="1"/>
  <c r="DH86" i="1"/>
  <c r="DH39" i="1"/>
  <c r="DH18" i="1"/>
  <c r="DH61" i="1"/>
  <c r="DH70" i="1"/>
  <c r="DH44" i="1"/>
  <c r="DH88" i="1"/>
  <c r="DH47" i="1"/>
  <c r="DH43" i="1"/>
  <c r="DH45" i="1"/>
  <c r="DH19" i="1"/>
  <c r="DH69" i="1"/>
  <c r="DH56" i="1"/>
  <c r="DH73" i="1"/>
  <c r="DH27" i="1"/>
  <c r="DH87" i="1"/>
  <c r="DH74" i="1"/>
  <c r="DH66" i="1"/>
  <c r="DH32" i="1"/>
  <c r="DH37" i="1"/>
  <c r="DH67" i="1"/>
  <c r="CZ88" i="1"/>
  <c r="CZ67" i="1"/>
  <c r="CZ18" i="1"/>
  <c r="CZ84" i="1"/>
  <c r="CZ73" i="1"/>
  <c r="CZ58" i="1"/>
  <c r="CZ47" i="1"/>
  <c r="CZ28" i="1"/>
  <c r="CZ75" i="1"/>
  <c r="CZ54" i="1"/>
  <c r="CZ71" i="1"/>
  <c r="CZ27" i="1"/>
  <c r="CZ74" i="1"/>
  <c r="CZ64" i="1"/>
  <c r="CZ53" i="1"/>
  <c r="CZ52" i="1"/>
  <c r="CZ65" i="1"/>
  <c r="CZ41" i="1"/>
  <c r="CZ66" i="1"/>
  <c r="CZ40" i="1"/>
  <c r="CZ7" i="1"/>
  <c r="CZ63" i="1"/>
  <c r="CZ43" i="1"/>
  <c r="CZ85" i="1"/>
  <c r="CZ31" i="1"/>
  <c r="CZ30" i="1"/>
  <c r="CZ49" i="1"/>
  <c r="CZ68" i="1"/>
  <c r="CZ45" i="1"/>
  <c r="CZ76" i="1"/>
  <c r="EN37" i="1"/>
  <c r="EN45" i="1"/>
  <c r="EN66" i="1"/>
  <c r="EN88" i="1"/>
  <c r="EF40" i="1"/>
  <c r="EF24" i="1"/>
  <c r="EV67" i="1"/>
  <c r="EV20" i="1"/>
  <c r="EV34" i="1"/>
  <c r="EV82" i="1"/>
  <c r="EF25" i="1"/>
  <c r="EF37" i="1"/>
  <c r="EF59" i="1"/>
  <c r="EF81" i="1"/>
  <c r="DP82" i="1"/>
  <c r="DP75" i="1"/>
  <c r="DP81" i="1"/>
  <c r="DP37" i="1"/>
  <c r="DP7" i="1"/>
  <c r="DP27" i="1"/>
  <c r="EF35" i="1"/>
  <c r="EF41" i="1"/>
  <c r="EF36" i="1"/>
  <c r="EF23" i="1"/>
  <c r="EF26" i="1"/>
  <c r="DH85" i="1"/>
  <c r="FD27" i="1"/>
  <c r="FD49" i="1"/>
  <c r="EV23" i="1"/>
  <c r="EV81" i="1"/>
  <c r="EV7" i="1"/>
  <c r="EV47" i="1"/>
  <c r="EV41" i="1"/>
  <c r="EV43" i="1"/>
  <c r="EV72" i="1"/>
  <c r="DP25" i="1"/>
  <c r="EF34" i="1"/>
  <c r="EF78" i="1"/>
  <c r="DP30" i="1"/>
  <c r="DP39" i="1"/>
  <c r="DP79" i="1"/>
  <c r="DP20" i="1"/>
  <c r="EF42" i="1"/>
  <c r="EV42" i="1"/>
  <c r="EF61" i="1"/>
  <c r="DH83" i="1"/>
  <c r="DH60" i="1"/>
  <c r="DH63" i="1"/>
  <c r="CZ61" i="1"/>
  <c r="FD41" i="1"/>
  <c r="FD85" i="1"/>
  <c r="DP63" i="1"/>
  <c r="DP73" i="1"/>
  <c r="DP88" i="1"/>
  <c r="DP36" i="1"/>
  <c r="DP43" i="1"/>
  <c r="DP52" i="1"/>
  <c r="EF53" i="1"/>
  <c r="EF80" i="1"/>
  <c r="DH79" i="1"/>
  <c r="DH50" i="1"/>
  <c r="CZ55" i="1"/>
  <c r="CZ19" i="1"/>
  <c r="DH26" i="1"/>
  <c r="CZ77" i="1"/>
  <c r="FH86" i="1"/>
  <c r="FH84" i="1"/>
  <c r="FH80" i="1"/>
  <c r="FH74" i="1"/>
  <c r="FH70" i="1"/>
  <c r="FH65" i="1"/>
  <c r="FH59" i="1"/>
  <c r="FH54" i="1"/>
  <c r="FH39" i="1"/>
  <c r="FH31" i="1"/>
  <c r="FH41" i="1"/>
  <c r="FH44" i="1"/>
  <c r="FH37" i="1"/>
  <c r="FH40" i="1"/>
  <c r="FH20" i="1"/>
  <c r="FH18" i="1"/>
  <c r="FH83" i="1"/>
  <c r="FH78" i="1"/>
  <c r="FH73" i="1"/>
  <c r="FH69" i="1"/>
  <c r="FH64" i="1"/>
  <c r="FH58" i="1"/>
  <c r="FH53" i="1"/>
  <c r="FH77" i="1"/>
  <c r="FH49" i="1"/>
  <c r="FH46" i="1"/>
  <c r="FH79" i="1"/>
  <c r="FH47" i="1"/>
  <c r="FH26" i="1"/>
  <c r="FH19" i="1"/>
  <c r="FH7" i="1"/>
  <c r="FJ63" i="1"/>
  <c r="FJ56" i="1"/>
  <c r="FJ61" i="1"/>
  <c r="FN77" i="1"/>
  <c r="A38" i="8"/>
  <c r="E65" i="3"/>
  <c r="AZ65" i="3" s="1"/>
  <c r="CV65" i="3" s="1"/>
  <c r="E46" i="3"/>
  <c r="AZ46" i="3" s="1"/>
  <c r="CV46" i="3" s="1"/>
  <c r="CZ46" i="3" s="1"/>
  <c r="E48" i="3"/>
  <c r="AZ48" i="3" s="1"/>
  <c r="CV48" i="3" s="1"/>
  <c r="CZ48" i="3" s="1"/>
  <c r="E28" i="3"/>
  <c r="AZ28" i="3" s="1"/>
  <c r="CV28" i="3" s="1"/>
  <c r="E39" i="3"/>
  <c r="AZ39" i="3" s="1"/>
  <c r="CV39" i="3" s="1"/>
  <c r="E32" i="3"/>
  <c r="AZ32" i="3" s="1"/>
  <c r="CV32" i="3" s="1"/>
  <c r="E21" i="3"/>
  <c r="AZ21" i="3" s="1"/>
  <c r="CV21" i="3" s="1"/>
  <c r="FN66" i="1"/>
  <c r="FP66" i="1"/>
  <c r="GR66" i="1"/>
  <c r="GR81" i="1"/>
  <c r="V15" i="10"/>
  <c r="S8" i="10"/>
  <c r="Y21" i="10"/>
  <c r="U17" i="10"/>
  <c r="Y14" i="10"/>
  <c r="X9" i="10"/>
  <c r="BF31" i="3"/>
  <c r="BL52" i="3"/>
  <c r="EV33" i="1"/>
  <c r="EV21" i="1"/>
  <c r="EU9" i="1"/>
  <c r="EB33" i="1"/>
  <c r="DR29" i="1"/>
  <c r="DJ29" i="1"/>
  <c r="FN88" i="1"/>
  <c r="FN24" i="1"/>
  <c r="FN26" i="1"/>
  <c r="FN44" i="1"/>
  <c r="FN41" i="1"/>
  <c r="FN36" i="1"/>
  <c r="FN49" i="1"/>
  <c r="FN54" i="1"/>
  <c r="FN59" i="1"/>
  <c r="FN64" i="1"/>
  <c r="FN69" i="1"/>
  <c r="FN73" i="1"/>
  <c r="FN78" i="1"/>
  <c r="FN83" i="1"/>
  <c r="FN7" i="1"/>
  <c r="FN18" i="1"/>
  <c r="FN34" i="1"/>
  <c r="FN40" i="1"/>
  <c r="FN37" i="1"/>
  <c r="FM9" i="1"/>
  <c r="ES9" i="1"/>
  <c r="FD21" i="1"/>
  <c r="EX29" i="1"/>
  <c r="DV29" i="1"/>
  <c r="FD33" i="1"/>
  <c r="EH30" i="1"/>
  <c r="EH19" i="1"/>
  <c r="EH87" i="1"/>
  <c r="CW83" i="1"/>
  <c r="CW86" i="1"/>
  <c r="CW76" i="1"/>
  <c r="CW87" i="1"/>
  <c r="DA45" i="1"/>
  <c r="DA83" i="1"/>
  <c r="CW58" i="1"/>
  <c r="FP55" i="1"/>
  <c r="CW68" i="1"/>
  <c r="CW61" i="1"/>
  <c r="CW24" i="1"/>
  <c r="CW81" i="1"/>
  <c r="CW78" i="1"/>
  <c r="ES25" i="1"/>
  <c r="ES63" i="1"/>
  <c r="ES84" i="1"/>
  <c r="FH33" i="1"/>
  <c r="FH21" i="1"/>
  <c r="EU58" i="1"/>
  <c r="EL29" i="1"/>
  <c r="ED72" i="1"/>
  <c r="DC58" i="1"/>
  <c r="CX29" i="1"/>
  <c r="FM31" i="1"/>
  <c r="FO21" i="1"/>
  <c r="FO9" i="1"/>
  <c r="FN32" i="1"/>
  <c r="FN82" i="1"/>
  <c r="FN76" i="1"/>
  <c r="FN72" i="1"/>
  <c r="FN68" i="1"/>
  <c r="FN63" i="1"/>
  <c r="FN58" i="1"/>
  <c r="FN53" i="1"/>
  <c r="FN42" i="1"/>
  <c r="FN46" i="1"/>
  <c r="FN38" i="1"/>
  <c r="FN23" i="1"/>
  <c r="FN20" i="1"/>
  <c r="FN85" i="1"/>
  <c r="FN75" i="1"/>
  <c r="FN67" i="1"/>
  <c r="FN56" i="1"/>
  <c r="FN50" i="1"/>
  <c r="FN43" i="1"/>
  <c r="FN27" i="1"/>
  <c r="FN28" i="1"/>
  <c r="DA9" i="1"/>
  <c r="EF21" i="1"/>
  <c r="FN29" i="1"/>
  <c r="FC33" i="1"/>
  <c r="FC29" i="1"/>
  <c r="FC21" i="1"/>
  <c r="FA39" i="1"/>
  <c r="FA59" i="1"/>
  <c r="EY33" i="1"/>
  <c r="EY29" i="1"/>
  <c r="EY21" i="1"/>
  <c r="EY63" i="1"/>
  <c r="EW33" i="1"/>
  <c r="EW29" i="1"/>
  <c r="EW21" i="1"/>
  <c r="ET33" i="1"/>
  <c r="ET21" i="1"/>
  <c r="ET9" i="1"/>
  <c r="ET29" i="1"/>
  <c r="ER29" i="1"/>
  <c r="ER9" i="1"/>
  <c r="ER33" i="1"/>
  <c r="EP33" i="1"/>
  <c r="EP21" i="1"/>
  <c r="EP9" i="1"/>
  <c r="EP29" i="1"/>
  <c r="EN9" i="1"/>
  <c r="EN33" i="1"/>
  <c r="EI33" i="1"/>
  <c r="EG33" i="1"/>
  <c r="EG29" i="1"/>
  <c r="EG21" i="1"/>
  <c r="EC33" i="1"/>
  <c r="EC29" i="1"/>
  <c r="EC21" i="1"/>
  <c r="EA33" i="1"/>
  <c r="EA29" i="1"/>
  <c r="DW33" i="1"/>
  <c r="DU33" i="1"/>
  <c r="DU29" i="1"/>
  <c r="DU21" i="1"/>
  <c r="DO21" i="1"/>
  <c r="DM33" i="1"/>
  <c r="DK33" i="1"/>
  <c r="DK29" i="1"/>
  <c r="DK21" i="1"/>
  <c r="DI33" i="1"/>
  <c r="DI29" i="1"/>
  <c r="DI21" i="1"/>
  <c r="DE21" i="1"/>
  <c r="DB33" i="1"/>
  <c r="DB21" i="1"/>
  <c r="DB9" i="1"/>
  <c r="DB29" i="1"/>
  <c r="CZ29" i="1"/>
  <c r="CZ9" i="1"/>
  <c r="CZ33" i="1"/>
  <c r="CZ21" i="1"/>
  <c r="FP30" i="1"/>
  <c r="FP28" i="1"/>
  <c r="FP27" i="1"/>
  <c r="FP52" i="1"/>
  <c r="FP43" i="1"/>
  <c r="FP45" i="1"/>
  <c r="FP50" i="1"/>
  <c r="FP56" i="1"/>
  <c r="FP61" i="1"/>
  <c r="FP71" i="1"/>
  <c r="FP75" i="1"/>
  <c r="FP81" i="1"/>
  <c r="EG9" i="1"/>
  <c r="EC9" i="1"/>
  <c r="DU9" i="1"/>
  <c r="DI9" i="1"/>
  <c r="DE9" i="1"/>
  <c r="CW9" i="1"/>
  <c r="FF21" i="1"/>
  <c r="FF9" i="1"/>
  <c r="FF29" i="1"/>
  <c r="EM81" i="1"/>
  <c r="EJ29" i="1"/>
  <c r="DZ33" i="1"/>
  <c r="DZ21" i="1"/>
  <c r="DZ9" i="1"/>
  <c r="DZ64" i="1"/>
  <c r="DZ29" i="1"/>
  <c r="DP29" i="1"/>
  <c r="DP33" i="1"/>
  <c r="DL29" i="1"/>
  <c r="DL9" i="1"/>
  <c r="DL43" i="1"/>
  <c r="DL33" i="1"/>
  <c r="DH29" i="1"/>
  <c r="DH9" i="1"/>
  <c r="DH78" i="1"/>
  <c r="DH33" i="1"/>
  <c r="DH21" i="1"/>
  <c r="CY33" i="1"/>
  <c r="CY29" i="1"/>
  <c r="CY21" i="1"/>
  <c r="CY44" i="1"/>
  <c r="CW33" i="1"/>
  <c r="CW29" i="1"/>
  <c r="CW21" i="1"/>
  <c r="FP29" i="1"/>
  <c r="FP21" i="1"/>
  <c r="FP9" i="1"/>
  <c r="FP88" i="1"/>
  <c r="FP86" i="1"/>
  <c r="FP32" i="1"/>
  <c r="FP84" i="1"/>
  <c r="FP80" i="1"/>
  <c r="FP76" i="1"/>
  <c r="FP74" i="1"/>
  <c r="FP72" i="1"/>
  <c r="FP70" i="1"/>
  <c r="FP68" i="1"/>
  <c r="FP65" i="1"/>
  <c r="FP63" i="1"/>
  <c r="FP60" i="1"/>
  <c r="FP58" i="1"/>
  <c r="FP53" i="1"/>
  <c r="FP42" i="1"/>
  <c r="FP31" i="1"/>
  <c r="FP46" i="1"/>
  <c r="FP79" i="1"/>
  <c r="FP38" i="1"/>
  <c r="FP47" i="1"/>
  <c r="FP23" i="1"/>
  <c r="FP37" i="1"/>
  <c r="FP35" i="1"/>
  <c r="FP40" i="1"/>
  <c r="FP20" i="1"/>
  <c r="FP34" i="1"/>
  <c r="FP19" i="1"/>
  <c r="FP18" i="1"/>
  <c r="FP7" i="1"/>
  <c r="FP33" i="1"/>
  <c r="FC9" i="1"/>
  <c r="EY9" i="1"/>
  <c r="EM9" i="1"/>
  <c r="EI9" i="1"/>
  <c r="EA9" i="1"/>
  <c r="DK9" i="1"/>
  <c r="CY9" i="1"/>
  <c r="ER21" i="1"/>
  <c r="DL21" i="1"/>
  <c r="FG33" i="1"/>
  <c r="FG29" i="1"/>
  <c r="FG21" i="1"/>
  <c r="EU33" i="1"/>
  <c r="EU29" i="1"/>
  <c r="EU21" i="1"/>
  <c r="ES33" i="1"/>
  <c r="ES29" i="1"/>
  <c r="ES21" i="1"/>
  <c r="EK33" i="1"/>
  <c r="EK29" i="1"/>
  <c r="EK21" i="1"/>
  <c r="DA29" i="1"/>
  <c r="FM33" i="1"/>
  <c r="FM29" i="1"/>
  <c r="FO33" i="1"/>
  <c r="FO29" i="1"/>
  <c r="FN9" i="1"/>
  <c r="FH9" i="1"/>
  <c r="FD9" i="1"/>
  <c r="EX9" i="1"/>
  <c r="EV9" i="1"/>
  <c r="EL9" i="1"/>
  <c r="EH9" i="1"/>
  <c r="EF9" i="1"/>
  <c r="ED9" i="1"/>
  <c r="EB9" i="1"/>
  <c r="DV9" i="1"/>
  <c r="DR9" i="1"/>
  <c r="DJ9" i="1"/>
  <c r="DF9" i="1"/>
  <c r="CX9" i="1"/>
  <c r="FN21" i="1"/>
  <c r="EX21" i="1"/>
  <c r="EL21" i="1"/>
  <c r="EH21" i="1"/>
  <c r="ED21" i="1"/>
  <c r="DV21" i="1"/>
  <c r="DR21" i="1"/>
  <c r="DJ21" i="1"/>
  <c r="DF21" i="1"/>
  <c r="CX21" i="1"/>
  <c r="FH29" i="1"/>
  <c r="FD29" i="1"/>
  <c r="EV29" i="1"/>
  <c r="EF29" i="1"/>
  <c r="FN33" i="1"/>
  <c r="EL33" i="1"/>
  <c r="EH33" i="1"/>
  <c r="ED33" i="1"/>
  <c r="DV33" i="1"/>
  <c r="DR33" i="1"/>
  <c r="DJ33" i="1"/>
  <c r="CX33" i="1"/>
  <c r="GR55" i="1"/>
  <c r="GR53" i="1"/>
  <c r="GR84" i="1"/>
  <c r="E39" i="2" l="1"/>
  <c r="E8" i="2"/>
  <c r="E18" i="2"/>
  <c r="E22" i="2"/>
  <c r="E25" i="2"/>
  <c r="E41" i="2"/>
  <c r="E42" i="2"/>
  <c r="E16" i="2"/>
  <c r="GR65" i="1"/>
  <c r="GR57" i="1"/>
  <c r="Y18" i="10"/>
  <c r="Z19" i="10"/>
  <c r="V19" i="10"/>
  <c r="Y16" i="10"/>
  <c r="W16" i="10"/>
  <c r="Z14" i="10"/>
  <c r="BN62" i="3"/>
  <c r="T20" i="10"/>
  <c r="Z17" i="10"/>
  <c r="W19" i="10"/>
  <c r="W8" i="10"/>
  <c r="X20" i="10"/>
  <c r="Z13" i="10"/>
  <c r="Y19" i="10"/>
  <c r="T11" i="10"/>
  <c r="Z8" i="10"/>
  <c r="CS22" i="3"/>
  <c r="Z18" i="10"/>
  <c r="U13" i="10"/>
  <c r="W21" i="10"/>
  <c r="T13" i="10"/>
  <c r="Y20" i="10"/>
  <c r="T14" i="10"/>
  <c r="Y13" i="10"/>
  <c r="W11" i="10"/>
  <c r="EO64" i="1"/>
  <c r="GE75" i="1"/>
  <c r="GE47" i="1"/>
  <c r="GE31" i="1"/>
  <c r="GE13" i="1"/>
  <c r="GE72" i="1"/>
  <c r="GE46" i="1"/>
  <c r="GE27" i="1"/>
  <c r="GE67" i="1"/>
  <c r="GE45" i="1"/>
  <c r="GE21" i="1"/>
  <c r="GE64" i="1"/>
  <c r="GE44" i="1"/>
  <c r="GE18" i="1"/>
  <c r="GE14" i="1"/>
  <c r="GE63" i="1"/>
  <c r="GE43" i="1"/>
  <c r="GE7" i="1"/>
  <c r="GE76" i="1"/>
  <c r="E20" i="2"/>
  <c r="E36" i="2"/>
  <c r="FK23" i="1"/>
  <c r="EJ25" i="1"/>
  <c r="DL56" i="1"/>
  <c r="DL45" i="1"/>
  <c r="E29" i="2"/>
  <c r="EJ21" i="1"/>
  <c r="E38" i="2"/>
  <c r="CZ78" i="1"/>
  <c r="CZ72" i="1"/>
  <c r="CZ44" i="1"/>
  <c r="CZ37" i="1"/>
  <c r="CZ36" i="1"/>
  <c r="DX76" i="1"/>
  <c r="E19" i="2"/>
  <c r="FK24" i="1"/>
  <c r="DW43" i="1"/>
  <c r="DW52" i="1"/>
  <c r="EI19" i="1"/>
  <c r="EI30" i="1"/>
  <c r="EJ73" i="1"/>
  <c r="EJ85" i="1"/>
  <c r="GE48" i="1"/>
  <c r="GE85" i="1"/>
  <c r="GJ23" i="1"/>
  <c r="GJ85" i="1"/>
  <c r="FY77" i="1"/>
  <c r="FY13" i="1"/>
  <c r="FY46" i="1"/>
  <c r="FY7" i="1"/>
  <c r="FY75" i="1"/>
  <c r="FY61" i="1"/>
  <c r="FY58" i="1"/>
  <c r="FY24" i="1"/>
  <c r="FY9" i="1"/>
  <c r="FY14" i="1"/>
  <c r="FY74" i="1"/>
  <c r="FY43" i="1"/>
  <c r="FY88" i="1"/>
  <c r="FO43" i="1"/>
  <c r="FO20" i="1"/>
  <c r="FO14" i="1"/>
  <c r="FO36" i="1"/>
  <c r="FO37" i="1"/>
  <c r="FO77" i="1"/>
  <c r="FO79" i="1"/>
  <c r="FO62" i="1"/>
  <c r="FO48" i="1"/>
  <c r="FO67" i="1"/>
  <c r="FO39" i="1"/>
  <c r="ET84" i="1"/>
  <c r="ET40" i="1"/>
  <c r="ET79" i="1"/>
  <c r="ET74" i="1"/>
  <c r="ET55" i="1"/>
  <c r="ET82" i="1"/>
  <c r="ET19" i="1"/>
  <c r="ET62" i="1"/>
  <c r="ET76" i="1"/>
  <c r="ET45" i="1"/>
  <c r="ET58" i="1"/>
  <c r="ET35" i="1"/>
  <c r="ET26" i="1"/>
  <c r="ET53" i="1"/>
  <c r="ET36" i="1"/>
  <c r="EH65" i="1"/>
  <c r="EH34" i="1"/>
  <c r="DK51" i="1"/>
  <c r="DK8" i="1"/>
  <c r="CY48" i="1"/>
  <c r="CY51" i="1"/>
  <c r="CS50" i="3"/>
  <c r="CS49" i="3"/>
  <c r="CS44" i="3"/>
  <c r="CS39" i="3"/>
  <c r="CS38" i="3"/>
  <c r="CS34" i="3"/>
  <c r="CS20" i="3"/>
  <c r="EO80" i="1"/>
  <c r="EO32" i="1"/>
  <c r="EO41" i="1"/>
  <c r="EO54" i="1"/>
  <c r="GE25" i="1"/>
  <c r="GE22" i="1"/>
  <c r="GE34" i="1"/>
  <c r="E40" i="2"/>
  <c r="E21" i="2"/>
  <c r="GE26" i="1"/>
  <c r="DM18" i="1"/>
  <c r="DM88" i="1"/>
  <c r="DX70" i="1"/>
  <c r="GE36" i="1"/>
  <c r="GE82" i="1"/>
  <c r="FZ81" i="1"/>
  <c r="FZ31" i="1"/>
  <c r="FE15" i="1"/>
  <c r="FE14" i="1"/>
  <c r="FE68" i="1"/>
  <c r="FE9" i="1"/>
  <c r="FE72" i="1"/>
  <c r="FE23" i="1"/>
  <c r="FE74" i="1"/>
  <c r="FE22" i="1"/>
  <c r="FE31" i="1"/>
  <c r="FE85" i="1"/>
  <c r="FE41" i="1"/>
  <c r="FE88" i="1"/>
  <c r="EI58" i="1"/>
  <c r="EI80" i="1"/>
  <c r="EI36" i="1"/>
  <c r="EI88" i="1"/>
  <c r="EI86" i="1"/>
  <c r="EI39" i="1"/>
  <c r="DW73" i="1"/>
  <c r="DW56" i="1"/>
  <c r="E31" i="2"/>
  <c r="E34" i="2"/>
  <c r="CZ83" i="1"/>
  <c r="CZ56" i="1"/>
  <c r="CZ86" i="1"/>
  <c r="CZ82" i="1"/>
  <c r="CZ87" i="1"/>
  <c r="CZ32" i="1"/>
  <c r="FK28" i="1"/>
  <c r="DM66" i="1"/>
  <c r="DW67" i="1"/>
  <c r="DW30" i="1"/>
  <c r="DW80" i="1"/>
  <c r="EI55" i="1"/>
  <c r="EI35" i="1"/>
  <c r="EI63" i="1"/>
  <c r="EI69" i="1"/>
  <c r="DM54" i="1"/>
  <c r="GE51" i="1"/>
  <c r="FX17" i="1"/>
  <c r="FX76" i="1"/>
  <c r="FX63" i="1"/>
  <c r="FX28" i="1"/>
  <c r="FX46" i="1"/>
  <c r="FX34" i="1"/>
  <c r="FX7" i="1"/>
  <c r="FX14" i="1"/>
  <c r="FX75" i="1"/>
  <c r="FX79" i="1"/>
  <c r="FX58" i="1"/>
  <c r="FX24" i="1"/>
  <c r="FX16" i="1"/>
  <c r="FX74" i="1"/>
  <c r="FX55" i="1"/>
  <c r="FX41" i="1"/>
  <c r="FN48" i="1"/>
  <c r="FN39" i="1"/>
  <c r="FN55" i="1"/>
  <c r="FN60" i="1"/>
  <c r="FN22" i="1"/>
  <c r="FN65" i="1"/>
  <c r="ES83" i="1"/>
  <c r="ES36" i="1"/>
  <c r="ES52" i="1"/>
  <c r="ES69" i="1"/>
  <c r="ES74" i="1"/>
  <c r="ES50" i="1"/>
  <c r="ES77" i="1"/>
  <c r="ES47" i="1"/>
  <c r="ES45" i="1"/>
  <c r="ES59" i="1"/>
  <c r="ES53" i="1"/>
  <c r="ES12" i="1"/>
  <c r="ES20" i="1"/>
  <c r="ES70" i="1"/>
  <c r="ES58" i="1"/>
  <c r="ES44" i="1"/>
  <c r="ES81" i="1"/>
  <c r="ES72" i="1"/>
  <c r="EG8" i="1"/>
  <c r="EG72" i="1"/>
  <c r="EG60" i="1"/>
  <c r="EG51" i="1"/>
  <c r="EG80" i="1"/>
  <c r="EG31" i="1"/>
  <c r="EG68" i="1"/>
  <c r="EG59" i="1"/>
  <c r="EG73" i="1"/>
  <c r="EG67" i="1"/>
  <c r="EG65" i="1"/>
  <c r="DV74" i="1"/>
  <c r="DV85" i="1"/>
  <c r="DV67" i="1"/>
  <c r="DV56" i="1"/>
  <c r="DV58" i="1"/>
  <c r="DV57" i="1"/>
  <c r="DV22" i="1"/>
  <c r="DV68" i="1"/>
  <c r="DV72" i="1"/>
  <c r="DV66" i="1"/>
  <c r="DV36" i="1"/>
  <c r="DV38" i="1"/>
  <c r="DV45" i="1"/>
  <c r="DV34" i="1"/>
  <c r="DV30" i="1"/>
  <c r="DV76" i="1"/>
  <c r="DV61" i="1"/>
  <c r="DV31" i="1"/>
  <c r="DV87" i="1"/>
  <c r="DV78" i="1"/>
  <c r="DV27" i="1"/>
  <c r="DV79" i="1"/>
  <c r="DV25" i="1"/>
  <c r="DV54" i="1"/>
  <c r="DV48" i="1"/>
  <c r="DV51" i="1"/>
  <c r="DV47" i="1"/>
  <c r="DV7" i="1"/>
  <c r="DV88" i="1"/>
  <c r="DJ11" i="1"/>
  <c r="DJ22" i="1"/>
  <c r="DJ32" i="1"/>
  <c r="DJ20" i="1"/>
  <c r="DJ47" i="1"/>
  <c r="DJ27" i="1"/>
  <c r="DJ66" i="1"/>
  <c r="DJ80" i="1"/>
  <c r="DJ25" i="1"/>
  <c r="DJ51" i="1"/>
  <c r="DJ18" i="1"/>
  <c r="DJ69" i="1"/>
  <c r="DJ38" i="1"/>
  <c r="DJ12" i="1"/>
  <c r="DJ61" i="1"/>
  <c r="DJ78" i="1"/>
  <c r="DJ48" i="1"/>
  <c r="DJ46" i="1"/>
  <c r="DJ42" i="1"/>
  <c r="DJ67" i="1"/>
  <c r="DJ63" i="1"/>
  <c r="DJ84" i="1"/>
  <c r="DJ65" i="1"/>
  <c r="DJ19" i="1"/>
  <c r="DJ24" i="1"/>
  <c r="DJ10" i="1"/>
  <c r="DJ52" i="1"/>
  <c r="DJ70" i="1"/>
  <c r="DJ50" i="1"/>
  <c r="DJ76" i="1"/>
  <c r="DJ81" i="1"/>
  <c r="CX17" i="1"/>
  <c r="CX86" i="1"/>
  <c r="CX55" i="1"/>
  <c r="CX64" i="1"/>
  <c r="CX59" i="1"/>
  <c r="CX49" i="1"/>
  <c r="CX28" i="1"/>
  <c r="CX80" i="1"/>
  <c r="CX12" i="1"/>
  <c r="CX84" i="1"/>
  <c r="CX83" i="1"/>
  <c r="CX46" i="1"/>
  <c r="CX18" i="1"/>
  <c r="CX62" i="1"/>
  <c r="CX77" i="1"/>
  <c r="CX60" i="1"/>
  <c r="CX6" i="1"/>
  <c r="CX8" i="1"/>
  <c r="CX24" i="1"/>
  <c r="CX34" i="1"/>
  <c r="CX52" i="1"/>
  <c r="CX69" i="1"/>
  <c r="CX57" i="1"/>
  <c r="CX73" i="1"/>
  <c r="CX32" i="1"/>
  <c r="CX10" i="1"/>
  <c r="CX81" i="1"/>
  <c r="CX68" i="1"/>
  <c r="CX45" i="1"/>
  <c r="CX63" i="1"/>
  <c r="CX78" i="1"/>
  <c r="CX47" i="1"/>
  <c r="CX26" i="1"/>
  <c r="CX15" i="1"/>
  <c r="CX20" i="1"/>
  <c r="CX38" i="1"/>
  <c r="CX43" i="1"/>
  <c r="CX72" i="1"/>
  <c r="CX79" i="1"/>
  <c r="CX39" i="1"/>
  <c r="CX42" i="1"/>
  <c r="CS21" i="3"/>
  <c r="GE78" i="1"/>
  <c r="E11" i="2"/>
  <c r="GE33" i="1"/>
  <c r="GE80" i="1"/>
  <c r="GE16" i="1"/>
  <c r="E32" i="2"/>
  <c r="E14" i="2"/>
  <c r="DA49" i="1"/>
  <c r="E44" i="2"/>
  <c r="DW75" i="1"/>
  <c r="EI49" i="1"/>
  <c r="E12" i="2"/>
  <c r="CZ24" i="1"/>
  <c r="CZ34" i="1"/>
  <c r="CZ35" i="1"/>
  <c r="CZ59" i="1"/>
  <c r="CZ81" i="1"/>
  <c r="CZ62" i="1"/>
  <c r="E43" i="2"/>
  <c r="FK19" i="1"/>
  <c r="DM69" i="1"/>
  <c r="DL60" i="1"/>
  <c r="DW68" i="1"/>
  <c r="DW19" i="1"/>
  <c r="DW82" i="1"/>
  <c r="EI44" i="1"/>
  <c r="EI56" i="1"/>
  <c r="EI85" i="1"/>
  <c r="DM51" i="1"/>
  <c r="W13" i="10"/>
  <c r="Y8" i="10"/>
  <c r="X17" i="10"/>
  <c r="Y10" i="10"/>
  <c r="U19" i="10"/>
  <c r="S16" i="10"/>
  <c r="U21" i="10"/>
  <c r="X21" i="10"/>
  <c r="X14" i="10"/>
  <c r="S15" i="10"/>
  <c r="X19" i="10"/>
  <c r="V9" i="10"/>
  <c r="V14" i="10"/>
  <c r="FZ57" i="1"/>
  <c r="FE63" i="1"/>
  <c r="GE53" i="1"/>
  <c r="FM87" i="1"/>
  <c r="FM27" i="1"/>
  <c r="FM28" i="1"/>
  <c r="FM78" i="1"/>
  <c r="FM24" i="1"/>
  <c r="FM67" i="1"/>
  <c r="FM48" i="1"/>
  <c r="FM86" i="1"/>
  <c r="FM37" i="1"/>
  <c r="FM35" i="1"/>
  <c r="FM83" i="1"/>
  <c r="FM34" i="1"/>
  <c r="FM71" i="1"/>
  <c r="FM16" i="1"/>
  <c r="FM84" i="1"/>
  <c r="FM26" i="1"/>
  <c r="FM44" i="1"/>
  <c r="FM42" i="1"/>
  <c r="FM40" i="1"/>
  <c r="FM75" i="1"/>
  <c r="FM80" i="1"/>
  <c r="FM20" i="1"/>
  <c r="FM41" i="1"/>
  <c r="FM63" i="1"/>
  <c r="FM81" i="1"/>
  <c r="FM74" i="1"/>
  <c r="FM30" i="1"/>
  <c r="FM46" i="1"/>
  <c r="FM56" i="1"/>
  <c r="FM23" i="1"/>
  <c r="FM85" i="1"/>
  <c r="FC35" i="1"/>
  <c r="FC70" i="1"/>
  <c r="ER64" i="1"/>
  <c r="ER72" i="1"/>
  <c r="ER38" i="1"/>
  <c r="ER32" i="1"/>
  <c r="ER44" i="1"/>
  <c r="ER62" i="1"/>
  <c r="ER57" i="1"/>
  <c r="ER80" i="1"/>
  <c r="ER85" i="1"/>
  <c r="ER35" i="1"/>
  <c r="ER22" i="1"/>
  <c r="ER45" i="1"/>
  <c r="ER87" i="1"/>
  <c r="ER68" i="1"/>
  <c r="ER28" i="1"/>
  <c r="ER81" i="1"/>
  <c r="ER20" i="1"/>
  <c r="ER19" i="1"/>
  <c r="ER54" i="1"/>
  <c r="ER37" i="1"/>
  <c r="ER75" i="1"/>
  <c r="ER18" i="1"/>
  <c r="ER24" i="1"/>
  <c r="ER77" i="1"/>
  <c r="ER47" i="1"/>
  <c r="ER71" i="1"/>
  <c r="DU30" i="1"/>
  <c r="DU23" i="1"/>
  <c r="DU40" i="1"/>
  <c r="DU31" i="1"/>
  <c r="DU81" i="1"/>
  <c r="DU62" i="1"/>
  <c r="DU69" i="1"/>
  <c r="DU54" i="1"/>
  <c r="DU68" i="1"/>
  <c r="DU77" i="1"/>
  <c r="DU28" i="1"/>
  <c r="DU20" i="1"/>
  <c r="DU45" i="1"/>
  <c r="DU71" i="1"/>
  <c r="DI70" i="1"/>
  <c r="DI54" i="1"/>
  <c r="DI62" i="1"/>
  <c r="DI50" i="1"/>
  <c r="DI27" i="1"/>
  <c r="DI49" i="1"/>
  <c r="DI30" i="1"/>
  <c r="DI23" i="1"/>
  <c r="DI36" i="1"/>
  <c r="DI6" i="1"/>
  <c r="DI74" i="1"/>
  <c r="DI20" i="1"/>
  <c r="DI28" i="1"/>
  <c r="CW72" i="1"/>
  <c r="CW47" i="1"/>
  <c r="CW40" i="1"/>
  <c r="CW44" i="1"/>
  <c r="CW49" i="1"/>
  <c r="CW64" i="1"/>
  <c r="CW79" i="1"/>
  <c r="CW36" i="1"/>
  <c r="CW38" i="1"/>
  <c r="E20" i="14"/>
  <c r="T20" i="14" s="1"/>
  <c r="AJ20" i="14" s="1"/>
  <c r="EJ36" i="1"/>
  <c r="E30" i="2"/>
  <c r="DW21" i="1"/>
  <c r="EI21" i="1"/>
  <c r="E13" i="2"/>
  <c r="CZ46" i="1"/>
  <c r="CZ69" i="1"/>
  <c r="CZ42" i="1"/>
  <c r="CZ25" i="1"/>
  <c r="CZ20" i="1"/>
  <c r="CZ26" i="1"/>
  <c r="E17" i="2"/>
  <c r="DM46" i="1"/>
  <c r="DL64" i="1"/>
  <c r="EI23" i="1"/>
  <c r="DW63" i="1"/>
  <c r="DW45" i="1"/>
  <c r="DW27" i="1"/>
  <c r="DW77" i="1"/>
  <c r="EI68" i="1"/>
  <c r="EI87" i="1"/>
  <c r="EI71" i="1"/>
  <c r="EI70" i="1"/>
  <c r="EO24" i="1"/>
  <c r="DA67" i="1"/>
  <c r="FE48" i="1"/>
  <c r="GE54" i="1"/>
  <c r="GG57" i="1"/>
  <c r="GG68" i="1"/>
  <c r="FV10" i="1"/>
  <c r="FV72" i="1"/>
  <c r="FV77" i="1"/>
  <c r="FV44" i="1"/>
  <c r="FV23" i="1"/>
  <c r="FV69" i="1"/>
  <c r="FV42" i="1"/>
  <c r="FV37" i="1"/>
  <c r="FV30" i="1"/>
  <c r="FV88" i="1"/>
  <c r="FV68" i="1"/>
  <c r="FV49" i="1"/>
  <c r="FV57" i="1"/>
  <c r="FV20" i="1"/>
  <c r="FV16" i="1"/>
  <c r="FV87" i="1"/>
  <c r="FV67" i="1"/>
  <c r="FV66" i="1"/>
  <c r="FV35" i="1"/>
  <c r="FV21" i="1"/>
  <c r="FV86" i="1"/>
  <c r="FV65" i="1"/>
  <c r="FV45" i="1"/>
  <c r="FV40" i="1"/>
  <c r="FV19" i="1"/>
  <c r="FL17" i="1"/>
  <c r="EE32" i="1"/>
  <c r="EE34" i="1"/>
  <c r="DT54" i="1"/>
  <c r="DT55" i="1"/>
  <c r="DH52" i="1"/>
  <c r="DH34" i="1"/>
  <c r="DH48" i="1"/>
  <c r="DH36" i="1"/>
  <c r="DH31" i="1"/>
  <c r="DH82" i="1"/>
  <c r="DH62" i="1"/>
  <c r="DH55" i="1"/>
  <c r="DH6" i="1"/>
  <c r="DH65" i="1"/>
  <c r="DH84" i="1"/>
  <c r="DH46" i="1"/>
  <c r="DH7" i="1"/>
  <c r="CS32" i="3"/>
  <c r="GE61" i="1"/>
  <c r="E29" i="4"/>
  <c r="AP29" i="4" s="1"/>
  <c r="CB29" i="4" s="1"/>
  <c r="E26" i="2"/>
  <c r="E23" i="2"/>
  <c r="GE37" i="1"/>
  <c r="GE81" i="1"/>
  <c r="E28" i="2"/>
  <c r="DW9" i="1"/>
  <c r="DW29" i="1"/>
  <c r="EI29" i="1"/>
  <c r="E10" i="2"/>
  <c r="CZ60" i="1"/>
  <c r="CZ80" i="1"/>
  <c r="CZ50" i="1"/>
  <c r="CZ23" i="1"/>
  <c r="E9" i="2"/>
  <c r="DM34" i="1"/>
  <c r="DA7" i="1"/>
  <c r="EI78" i="1"/>
  <c r="DW71" i="1"/>
  <c r="DW60" i="1"/>
  <c r="DW62" i="1"/>
  <c r="DW61" i="1"/>
  <c r="EI38" i="1"/>
  <c r="EI40" i="1"/>
  <c r="EI62" i="1"/>
  <c r="DA27" i="1"/>
  <c r="FZ65" i="1"/>
  <c r="FE49" i="1"/>
  <c r="GE9" i="1"/>
  <c r="GE56" i="1"/>
  <c r="GF56" i="1"/>
  <c r="GF9" i="1"/>
  <c r="GF7" i="1"/>
  <c r="EP7" i="1"/>
  <c r="EP45" i="1"/>
  <c r="ED74" i="1"/>
  <c r="ED61" i="1"/>
  <c r="ED71" i="1"/>
  <c r="DS83" i="1"/>
  <c r="DS32" i="1"/>
  <c r="EK17" i="1"/>
  <c r="GG6" i="1"/>
  <c r="FW71" i="1"/>
  <c r="GF18" i="1"/>
  <c r="GF50" i="1"/>
  <c r="EO27" i="1"/>
  <c r="EO7" i="1"/>
  <c r="EO43" i="1"/>
  <c r="EO36" i="1"/>
  <c r="EO48" i="1"/>
  <c r="EO55" i="1"/>
  <c r="EO77" i="1"/>
  <c r="EO20" i="1"/>
  <c r="EO83" i="1"/>
  <c r="EO31" i="1"/>
  <c r="EO40" i="1"/>
  <c r="ED36" i="1"/>
  <c r="ED16" i="1"/>
  <c r="ED19" i="1"/>
  <c r="ED35" i="1"/>
  <c r="ED64" i="1"/>
  <c r="ED24" i="1"/>
  <c r="ED65" i="1"/>
  <c r="ED81" i="1"/>
  <c r="ED27" i="1"/>
  <c r="ED31" i="1"/>
  <c r="ED87" i="1"/>
  <c r="ED41" i="1"/>
  <c r="ED51" i="1"/>
  <c r="ED55" i="1"/>
  <c r="ED42" i="1"/>
  <c r="DS65" i="1"/>
  <c r="DS67" i="1"/>
  <c r="DS45" i="1"/>
  <c r="DS71" i="1"/>
  <c r="DS77" i="1"/>
  <c r="DS85" i="1"/>
  <c r="DS75" i="1"/>
  <c r="DS30" i="1"/>
  <c r="DS61" i="1"/>
  <c r="DS88" i="1"/>
  <c r="DS18" i="1"/>
  <c r="DS50" i="1"/>
  <c r="DS48" i="1"/>
  <c r="DS87" i="1"/>
  <c r="DS86" i="1"/>
  <c r="DG51" i="1"/>
  <c r="DG30" i="1"/>
  <c r="DG26" i="1"/>
  <c r="DG48" i="1"/>
  <c r="DG40" i="1"/>
  <c r="ED44" i="1"/>
  <c r="ED60" i="1"/>
  <c r="EO78" i="1"/>
  <c r="FT58" i="1"/>
  <c r="FT81" i="1"/>
  <c r="FT7" i="1"/>
  <c r="EO66" i="1"/>
  <c r="DG76" i="1"/>
  <c r="ED69" i="1"/>
  <c r="DS63" i="1"/>
  <c r="FW29" i="1"/>
  <c r="FW45" i="1"/>
  <c r="FW81" i="1"/>
  <c r="GF20" i="1"/>
  <c r="GF55" i="1"/>
  <c r="FW15" i="1"/>
  <c r="GG34" i="1"/>
  <c r="EO29" i="1"/>
  <c r="FP85" i="1"/>
  <c r="FP25" i="1"/>
  <c r="DG46" i="1"/>
  <c r="DO29" i="1"/>
  <c r="EV54" i="1"/>
  <c r="EV40" i="1"/>
  <c r="EV24" i="1"/>
  <c r="E14" i="13"/>
  <c r="U14" i="13" s="1"/>
  <c r="AL14" i="13" s="1"/>
  <c r="FG27" i="1"/>
  <c r="FG32" i="1"/>
  <c r="FG64" i="1"/>
  <c r="FG31" i="1"/>
  <c r="FF55" i="1"/>
  <c r="FF86" i="1"/>
  <c r="FF65" i="1"/>
  <c r="FF30" i="1"/>
  <c r="DG45" i="1"/>
  <c r="DG87" i="1"/>
  <c r="DG62" i="1"/>
  <c r="DG84" i="1"/>
  <c r="FK66" i="1"/>
  <c r="FG60" i="1"/>
  <c r="EK46" i="1"/>
  <c r="DZ83" i="1"/>
  <c r="ED28" i="1"/>
  <c r="DS58" i="1"/>
  <c r="DS57" i="1"/>
  <c r="DC7" i="1"/>
  <c r="DS62" i="1"/>
  <c r="EU61" i="1"/>
  <c r="EU19" i="1"/>
  <c r="DS72" i="1"/>
  <c r="DB76" i="1"/>
  <c r="DZ34" i="1"/>
  <c r="DZ53" i="1"/>
  <c r="ED77" i="1"/>
  <c r="ED88" i="1"/>
  <c r="E10" i="14"/>
  <c r="T10" i="14" s="1"/>
  <c r="AJ10" i="14" s="1"/>
  <c r="EV55" i="1"/>
  <c r="EK25" i="1"/>
  <c r="EK84" i="1"/>
  <c r="EV28" i="1"/>
  <c r="EO34" i="1"/>
  <c r="DY60" i="1"/>
  <c r="FW20" i="1"/>
  <c r="FW49" i="1"/>
  <c r="FW84" i="1"/>
  <c r="FZ9" i="1"/>
  <c r="FE73" i="1"/>
  <c r="FE42" i="1"/>
  <c r="GF29" i="1"/>
  <c r="DS8" i="1"/>
  <c r="GG33" i="1"/>
  <c r="FR83" i="1"/>
  <c r="FR39" i="1"/>
  <c r="FR82" i="1"/>
  <c r="FR81" i="1"/>
  <c r="FR55" i="1"/>
  <c r="FR78" i="1"/>
  <c r="FR60" i="1"/>
  <c r="FR48" i="1"/>
  <c r="FR65" i="1"/>
  <c r="FR66" i="1"/>
  <c r="FR70" i="1"/>
  <c r="FR17" i="1"/>
  <c r="FR77" i="1"/>
  <c r="FH63" i="1"/>
  <c r="FH48" i="1"/>
  <c r="FH88" i="1"/>
  <c r="FH72" i="1"/>
  <c r="EW58" i="1"/>
  <c r="EW50" i="1"/>
  <c r="EW20" i="1"/>
  <c r="EW49" i="1"/>
  <c r="EW18" i="1"/>
  <c r="EW32" i="1"/>
  <c r="EW38" i="1"/>
  <c r="EW79" i="1"/>
  <c r="EW86" i="1"/>
  <c r="EW72" i="1"/>
  <c r="EW54" i="1"/>
  <c r="EW52" i="1"/>
  <c r="EL18" i="1"/>
  <c r="EL7" i="1"/>
  <c r="EL26" i="1"/>
  <c r="EL31" i="1"/>
  <c r="EL66" i="1"/>
  <c r="EL52" i="1"/>
  <c r="EL53" i="1"/>
  <c r="EL58" i="1"/>
  <c r="EL86" i="1"/>
  <c r="EL42" i="1"/>
  <c r="EL28" i="1"/>
  <c r="EL70" i="1"/>
  <c r="EL24" i="1"/>
  <c r="EL37" i="1"/>
  <c r="EL30" i="1"/>
  <c r="EL87" i="1"/>
  <c r="EL20" i="1"/>
  <c r="EL41" i="1"/>
  <c r="EL60" i="1"/>
  <c r="EL51" i="1"/>
  <c r="EL34" i="1"/>
  <c r="EL19" i="1"/>
  <c r="EL65" i="1"/>
  <c r="EL39" i="1"/>
  <c r="EL84" i="1"/>
  <c r="EL59" i="1"/>
  <c r="EL64" i="1"/>
  <c r="EL79" i="1"/>
  <c r="EA38" i="1"/>
  <c r="EA28" i="1"/>
  <c r="EA88" i="1"/>
  <c r="EA84" i="1"/>
  <c r="EA77" i="1"/>
  <c r="EA80" i="1"/>
  <c r="EA71" i="1"/>
  <c r="DP8" i="1"/>
  <c r="DP67" i="1"/>
  <c r="DP62" i="1"/>
  <c r="DP10" i="1"/>
  <c r="FW6" i="1"/>
  <c r="FW80" i="1"/>
  <c r="FW65" i="1"/>
  <c r="FW62" i="1"/>
  <c r="FW41" i="1"/>
  <c r="FW33" i="1"/>
  <c r="FW18" i="1"/>
  <c r="FW78" i="1"/>
  <c r="FW64" i="1"/>
  <c r="FW77" i="1"/>
  <c r="FW52" i="1"/>
  <c r="FW32" i="1"/>
  <c r="FW7" i="1"/>
  <c r="FW76" i="1"/>
  <c r="FW63" i="1"/>
  <c r="FW42" i="1"/>
  <c r="FW47" i="1"/>
  <c r="FW24" i="1"/>
  <c r="FW9" i="1"/>
  <c r="FW10" i="1"/>
  <c r="FW75" i="1"/>
  <c r="FW48" i="1"/>
  <c r="FW39" i="1"/>
  <c r="FW31" i="1"/>
  <c r="FW74" i="1"/>
  <c r="FW58" i="1"/>
  <c r="FW79" i="1"/>
  <c r="FW25" i="1"/>
  <c r="FW73" i="1"/>
  <c r="FW56" i="1"/>
  <c r="FW43" i="1"/>
  <c r="FW27" i="1"/>
  <c r="FW83" i="1"/>
  <c r="FW55" i="1"/>
  <c r="FW37" i="1"/>
  <c r="FW82" i="1"/>
  <c r="FW54" i="1"/>
  <c r="FW35" i="1"/>
  <c r="FW16" i="1"/>
  <c r="FW70" i="1"/>
  <c r="FW66" i="1"/>
  <c r="FW34" i="1"/>
  <c r="GF11" i="1"/>
  <c r="GF85" i="1"/>
  <c r="GF69" i="1"/>
  <c r="GF62" i="1"/>
  <c r="GF36" i="1"/>
  <c r="GF31" i="1"/>
  <c r="GF84" i="1"/>
  <c r="GF68" i="1"/>
  <c r="GF77" i="1"/>
  <c r="GF42" i="1"/>
  <c r="GF23" i="1"/>
  <c r="GF6" i="1"/>
  <c r="GF83" i="1"/>
  <c r="GF67" i="1"/>
  <c r="GF79" i="1"/>
  <c r="GF52" i="1"/>
  <c r="GF28" i="1"/>
  <c r="GF65" i="1"/>
  <c r="GF47" i="1"/>
  <c r="GF34" i="1"/>
  <c r="GF15" i="1"/>
  <c r="GF22" i="1"/>
  <c r="GF64" i="1"/>
  <c r="GF57" i="1"/>
  <c r="GF25" i="1"/>
  <c r="GF88" i="1"/>
  <c r="GF63" i="1"/>
  <c r="GF46" i="1"/>
  <c r="GF32" i="1"/>
  <c r="GF80" i="1"/>
  <c r="GF53" i="1"/>
  <c r="GF26" i="1"/>
  <c r="GF78" i="1"/>
  <c r="GF51" i="1"/>
  <c r="GF30" i="1"/>
  <c r="GF71" i="1"/>
  <c r="GF44" i="1"/>
  <c r="GF19" i="1"/>
  <c r="GF10" i="1"/>
  <c r="GF54" i="1"/>
  <c r="FK27" i="1"/>
  <c r="ED54" i="1"/>
  <c r="DS47" i="1"/>
  <c r="ED82" i="1"/>
  <c r="ED37" i="1"/>
  <c r="FW23" i="1"/>
  <c r="FW53" i="1"/>
  <c r="FW51" i="1"/>
  <c r="GF40" i="1"/>
  <c r="GF61" i="1"/>
  <c r="GG46" i="1"/>
  <c r="FZ50" i="1"/>
  <c r="FZ39" i="1"/>
  <c r="FZ47" i="1"/>
  <c r="FZ72" i="1"/>
  <c r="FZ59" i="1"/>
  <c r="FZ53" i="1"/>
  <c r="FZ51" i="1"/>
  <c r="FZ70" i="1"/>
  <c r="FZ76" i="1"/>
  <c r="FZ40" i="1"/>
  <c r="FZ42" i="1"/>
  <c r="FZ33" i="1"/>
  <c r="FP49" i="1"/>
  <c r="FP36" i="1"/>
  <c r="FP87" i="1"/>
  <c r="FP41" i="1"/>
  <c r="FP69" i="1"/>
  <c r="FP64" i="1"/>
  <c r="FP59" i="1"/>
  <c r="FP11" i="1"/>
  <c r="FP13" i="1"/>
  <c r="FP73" i="1"/>
  <c r="FF11" i="1"/>
  <c r="FF16" i="1"/>
  <c r="FF51" i="1"/>
  <c r="FF34" i="1"/>
  <c r="FF77" i="1"/>
  <c r="FF45" i="1"/>
  <c r="FF22" i="1"/>
  <c r="EU6" i="1"/>
  <c r="EU28" i="1"/>
  <c r="EU51" i="1"/>
  <c r="EU54" i="1"/>
  <c r="EU30" i="1"/>
  <c r="EU38" i="1"/>
  <c r="EU24" i="1"/>
  <c r="EU40" i="1"/>
  <c r="EU39" i="1"/>
  <c r="EU45" i="1"/>
  <c r="EU32" i="1"/>
  <c r="EU68" i="1"/>
  <c r="EU78" i="1"/>
  <c r="EU87" i="1"/>
  <c r="EU37" i="1"/>
  <c r="EU47" i="1"/>
  <c r="EU84" i="1"/>
  <c r="EU67" i="1"/>
  <c r="EU82" i="1"/>
  <c r="EU18" i="1"/>
  <c r="EK22" i="1"/>
  <c r="EK68" i="1"/>
  <c r="EK32" i="1"/>
  <c r="EK15" i="1"/>
  <c r="EK81" i="1"/>
  <c r="EK23" i="1"/>
  <c r="EK49" i="1"/>
  <c r="EK57" i="1"/>
  <c r="EK71" i="1"/>
  <c r="EK69" i="1"/>
  <c r="EK30" i="1"/>
  <c r="EK82" i="1"/>
  <c r="EK76" i="1"/>
  <c r="EK27" i="1"/>
  <c r="EK79" i="1"/>
  <c r="EK20" i="1"/>
  <c r="EK19" i="1"/>
  <c r="EK88" i="1"/>
  <c r="EK80" i="1"/>
  <c r="EK31" i="1"/>
  <c r="EK18" i="1"/>
  <c r="EK83" i="1"/>
  <c r="EK41" i="1"/>
  <c r="EK77" i="1"/>
  <c r="DN60" i="1"/>
  <c r="DN73" i="1"/>
  <c r="DN58" i="1"/>
  <c r="DN65" i="1"/>
  <c r="DB70" i="1"/>
  <c r="DB68" i="1"/>
  <c r="DB69" i="1"/>
  <c r="DB36" i="1"/>
  <c r="DB73" i="1"/>
  <c r="DB38" i="1"/>
  <c r="DB72" i="1"/>
  <c r="DB47" i="1"/>
  <c r="DB84" i="1"/>
  <c r="DB57" i="1"/>
  <c r="DB43" i="1"/>
  <c r="DB19" i="1"/>
  <c r="DB64" i="1"/>
  <c r="GF66" i="1"/>
  <c r="GR68" i="1"/>
  <c r="DS19" i="1"/>
  <c r="DS24" i="1"/>
  <c r="DS53" i="1"/>
  <c r="DS69" i="1"/>
  <c r="GF21" i="1"/>
  <c r="EO21" i="1"/>
  <c r="DS59" i="1"/>
  <c r="DS66" i="1"/>
  <c r="DS36" i="1"/>
  <c r="ED78" i="1"/>
  <c r="DS49" i="1"/>
  <c r="EO33" i="1"/>
  <c r="DG21" i="1"/>
  <c r="DS41" i="1"/>
  <c r="DG80" i="1"/>
  <c r="DG72" i="1"/>
  <c r="DS73" i="1"/>
  <c r="FT65" i="1"/>
  <c r="GG35" i="1"/>
  <c r="FG22" i="1"/>
  <c r="FG48" i="1"/>
  <c r="FG51" i="1"/>
  <c r="FG85" i="1"/>
  <c r="FG18" i="1"/>
  <c r="DG29" i="1"/>
  <c r="DS21" i="1"/>
  <c r="EV53" i="1"/>
  <c r="FG30" i="1"/>
  <c r="FG54" i="1"/>
  <c r="FK79" i="1"/>
  <c r="DZ57" i="1"/>
  <c r="ED68" i="1"/>
  <c r="ED62" i="1"/>
  <c r="DC44" i="1"/>
  <c r="DZ27" i="1"/>
  <c r="DZ49" i="1"/>
  <c r="ED47" i="1"/>
  <c r="E19" i="14"/>
  <c r="T19" i="14" s="1"/>
  <c r="AJ19" i="14" s="1"/>
  <c r="EV61" i="1"/>
  <c r="DG9" i="1"/>
  <c r="E15" i="11"/>
  <c r="P15" i="11" s="1"/>
  <c r="AB15" i="11" s="1"/>
  <c r="FG26" i="1"/>
  <c r="FG59" i="1"/>
  <c r="DG68" i="1"/>
  <c r="DG86" i="1"/>
  <c r="DG66" i="1"/>
  <c r="FK47" i="1"/>
  <c r="FG67" i="1"/>
  <c r="DZ71" i="1"/>
  <c r="ED23" i="1"/>
  <c r="ED32" i="1"/>
  <c r="DS81" i="1"/>
  <c r="EU27" i="1"/>
  <c r="EU26" i="1"/>
  <c r="EU53" i="1"/>
  <c r="EU75" i="1"/>
  <c r="EU70" i="1"/>
  <c r="DS52" i="1"/>
  <c r="DB56" i="1"/>
  <c r="DB78" i="1"/>
  <c r="DZ76" i="1"/>
  <c r="ED56" i="1"/>
  <c r="EK86" i="1"/>
  <c r="DB63" i="1"/>
  <c r="EV74" i="1"/>
  <c r="EK54" i="1"/>
  <c r="FW28" i="1"/>
  <c r="FW59" i="1"/>
  <c r="FW86" i="1"/>
  <c r="GF35" i="1"/>
  <c r="GF70" i="1"/>
  <c r="FY22" i="1"/>
  <c r="FY67" i="1"/>
  <c r="FY37" i="1"/>
  <c r="FY19" i="1"/>
  <c r="FY6" i="1"/>
  <c r="FY84" i="1"/>
  <c r="FY78" i="1"/>
  <c r="FY50" i="1"/>
  <c r="FY39" i="1"/>
  <c r="FY47" i="1"/>
  <c r="FY32" i="1"/>
  <c r="FY23" i="1"/>
  <c r="FY72" i="1"/>
  <c r="FY53" i="1"/>
  <c r="FY52" i="1"/>
  <c r="FY31" i="1"/>
  <c r="FY8" i="1"/>
  <c r="FY51" i="1"/>
  <c r="FY60" i="1"/>
  <c r="FY45" i="1"/>
  <c r="FY21" i="1"/>
  <c r="FY10" i="1"/>
  <c r="FY76" i="1"/>
  <c r="FY62" i="1"/>
  <c r="FY40" i="1"/>
  <c r="FY82" i="1"/>
  <c r="FY48" i="1"/>
  <c r="FY30" i="1"/>
  <c r="FY71" i="1"/>
  <c r="FY42" i="1"/>
  <c r="FY41" i="1"/>
  <c r="FY28" i="1"/>
  <c r="FY66" i="1"/>
  <c r="FY29" i="1"/>
  <c r="FE12" i="1"/>
  <c r="FE20" i="1"/>
  <c r="FE37" i="1"/>
  <c r="FE50" i="1"/>
  <c r="FE69" i="1"/>
  <c r="FE51" i="1"/>
  <c r="FE29" i="1"/>
  <c r="FE38" i="1"/>
  <c r="FE79" i="1"/>
  <c r="FE70" i="1"/>
  <c r="FE86" i="1"/>
  <c r="FE30" i="1"/>
  <c r="FE52" i="1"/>
  <c r="FE54" i="1"/>
  <c r="FE71" i="1"/>
  <c r="FE87" i="1"/>
  <c r="FE40" i="1"/>
  <c r="FE55" i="1"/>
  <c r="FE75" i="1"/>
  <c r="FE26" i="1"/>
  <c r="FE56" i="1"/>
  <c r="FE76" i="1"/>
  <c r="FE35" i="1"/>
  <c r="FE58" i="1"/>
  <c r="FE82" i="1"/>
  <c r="FE24" i="1"/>
  <c r="FE47" i="1"/>
  <c r="FE83" i="1"/>
  <c r="FE28" i="1"/>
  <c r="FE66" i="1"/>
  <c r="FE84" i="1"/>
  <c r="FE6" i="1"/>
  <c r="FE33" i="1"/>
  <c r="FE60" i="1"/>
  <c r="EJ34" i="1"/>
  <c r="EJ86" i="1"/>
  <c r="EJ44" i="1"/>
  <c r="EJ88" i="1"/>
  <c r="EJ42" i="1"/>
  <c r="EJ23" i="1"/>
  <c r="DM32" i="1"/>
  <c r="DM73" i="1"/>
  <c r="DM84" i="1"/>
  <c r="DM53" i="1"/>
  <c r="DA60" i="1"/>
  <c r="DA72" i="1"/>
  <c r="DA62" i="1"/>
  <c r="DA24" i="1"/>
  <c r="DA73" i="1"/>
  <c r="DA66" i="1"/>
  <c r="E12" i="14"/>
  <c r="T12" i="14" s="1"/>
  <c r="AJ12" i="14" s="1"/>
  <c r="E14" i="14"/>
  <c r="T14" i="14" s="1"/>
  <c r="AJ14" i="14" s="1"/>
  <c r="GG56" i="1"/>
  <c r="GG22" i="1"/>
  <c r="GG54" i="1"/>
  <c r="GG20" i="1"/>
  <c r="GG83" i="1"/>
  <c r="GG45" i="1"/>
  <c r="GG21" i="1"/>
  <c r="GG44" i="1"/>
  <c r="GG82" i="1"/>
  <c r="GG43" i="1"/>
  <c r="GG78" i="1"/>
  <c r="GG42" i="1"/>
  <c r="GG70" i="1"/>
  <c r="GG19" i="1"/>
  <c r="GG69" i="1"/>
  <c r="GG18" i="1"/>
  <c r="GG58" i="1"/>
  <c r="FW38" i="1"/>
  <c r="FW19" i="1"/>
  <c r="FW46" i="1"/>
  <c r="GG7" i="1"/>
  <c r="DG71" i="1"/>
  <c r="DG69" i="1"/>
  <c r="FK83" i="1"/>
  <c r="FW36" i="1"/>
  <c r="GG25" i="1"/>
  <c r="DG39" i="1"/>
  <c r="DG20" i="1"/>
  <c r="ED75" i="1"/>
  <c r="DS40" i="1"/>
  <c r="EO59" i="1"/>
  <c r="EO68" i="1"/>
  <c r="DG34" i="1"/>
  <c r="DG37" i="1"/>
  <c r="DG75" i="1"/>
  <c r="EZ57" i="1"/>
  <c r="ED59" i="1"/>
  <c r="DS28" i="1"/>
  <c r="EO82" i="1"/>
  <c r="FW30" i="1"/>
  <c r="FW50" i="1"/>
  <c r="FW85" i="1"/>
  <c r="GF33" i="1"/>
  <c r="GF60" i="1"/>
  <c r="GA59" i="1"/>
  <c r="GA53" i="1"/>
  <c r="GA65" i="1"/>
  <c r="GA18" i="1"/>
  <c r="GA76" i="1"/>
  <c r="GA62" i="1"/>
  <c r="GA69" i="1"/>
  <c r="GA47" i="1"/>
  <c r="GA17" i="1"/>
  <c r="FQ25" i="1"/>
  <c r="FQ28" i="1"/>
  <c r="FQ7" i="1"/>
  <c r="FQ45" i="1"/>
  <c r="FQ29" i="1"/>
  <c r="FQ19" i="1"/>
  <c r="FQ56" i="1"/>
  <c r="FQ59" i="1"/>
  <c r="FQ76" i="1"/>
  <c r="FQ81" i="1"/>
  <c r="FQ64" i="1"/>
  <c r="FQ74" i="1"/>
  <c r="FQ53" i="1"/>
  <c r="EV69" i="1"/>
  <c r="EV18" i="1"/>
  <c r="EV45" i="1"/>
  <c r="EV59" i="1"/>
  <c r="EV39" i="1"/>
  <c r="EV78" i="1"/>
  <c r="EV27" i="1"/>
  <c r="EV51" i="1"/>
  <c r="EV58" i="1"/>
  <c r="EV75" i="1"/>
  <c r="EV84" i="1"/>
  <c r="EV57" i="1"/>
  <c r="EV80" i="1"/>
  <c r="EV25" i="1"/>
  <c r="EV37" i="1"/>
  <c r="EV48" i="1"/>
  <c r="EV31" i="1"/>
  <c r="EV86" i="1"/>
  <c r="EV87" i="1"/>
  <c r="EV49" i="1"/>
  <c r="EV65" i="1"/>
  <c r="DZ14" i="1"/>
  <c r="DZ22" i="1"/>
  <c r="DZ55" i="1"/>
  <c r="DZ31" i="1"/>
  <c r="DZ48" i="1"/>
  <c r="DZ75" i="1"/>
  <c r="DZ61" i="1"/>
  <c r="DZ30" i="1"/>
  <c r="DZ43" i="1"/>
  <c r="DZ54" i="1"/>
  <c r="DZ36" i="1"/>
  <c r="DZ70" i="1"/>
  <c r="DZ25" i="1"/>
  <c r="DZ80" i="1"/>
  <c r="DC83" i="1"/>
  <c r="DC82" i="1"/>
  <c r="EV63" i="1"/>
  <c r="EV56" i="1"/>
  <c r="FG43" i="1"/>
  <c r="FG73" i="1"/>
  <c r="DG57" i="1"/>
  <c r="DG43" i="1"/>
  <c r="DG82" i="1"/>
  <c r="EZ40" i="1"/>
  <c r="DS7" i="1"/>
  <c r="FG50" i="1"/>
  <c r="DS64" i="1"/>
  <c r="DS25" i="1"/>
  <c r="EV70" i="1"/>
  <c r="DG33" i="1"/>
  <c r="DS29" i="1"/>
  <c r="EV26" i="1"/>
  <c r="EV44" i="1"/>
  <c r="FG66" i="1"/>
  <c r="FG78" i="1"/>
  <c r="DG73" i="1"/>
  <c r="DG50" i="1"/>
  <c r="DG49" i="1"/>
  <c r="DG59" i="1"/>
  <c r="EZ35" i="1"/>
  <c r="FP39" i="1"/>
  <c r="FP82" i="1"/>
  <c r="FF33" i="1"/>
  <c r="FP67" i="1"/>
  <c r="DS33" i="1"/>
  <c r="EK9" i="1"/>
  <c r="ED29" i="1"/>
  <c r="EV73" i="1"/>
  <c r="EV52" i="1"/>
  <c r="E12" i="11"/>
  <c r="P12" i="11" s="1"/>
  <c r="AB12" i="11" s="1"/>
  <c r="FG42" i="1"/>
  <c r="FG57" i="1"/>
  <c r="FG83" i="1"/>
  <c r="FG65" i="1"/>
  <c r="FF38" i="1"/>
  <c r="FF53" i="1"/>
  <c r="FF32" i="1"/>
  <c r="FF63" i="1"/>
  <c r="FF31" i="1"/>
  <c r="DG23" i="1"/>
  <c r="DG83" i="1"/>
  <c r="DG63" i="1"/>
  <c r="DG47" i="1"/>
  <c r="DG60" i="1"/>
  <c r="DG53" i="1"/>
  <c r="DG70" i="1"/>
  <c r="FK37" i="1"/>
  <c r="FG52" i="1"/>
  <c r="EK40" i="1"/>
  <c r="FF37" i="1"/>
  <c r="DZ88" i="1"/>
  <c r="ED67" i="1"/>
  <c r="ED76" i="1"/>
  <c r="EU88" i="1"/>
  <c r="DS38" i="1"/>
  <c r="DC49" i="1"/>
  <c r="DO73" i="1"/>
  <c r="DS78" i="1"/>
  <c r="EU41" i="1"/>
  <c r="EU77" i="1"/>
  <c r="EU72" i="1"/>
  <c r="EU46" i="1"/>
  <c r="DS82" i="1"/>
  <c r="DS60" i="1"/>
  <c r="DA78" i="1"/>
  <c r="DB83" i="1"/>
  <c r="DZ58" i="1"/>
  <c r="DZ87" i="1"/>
  <c r="ED70" i="1"/>
  <c r="DS56" i="1"/>
  <c r="DS51" i="1"/>
  <c r="E9" i="14"/>
  <c r="T9" i="14" s="1"/>
  <c r="AJ9" i="14" s="1"/>
  <c r="EK50" i="1"/>
  <c r="FF48" i="1"/>
  <c r="DB37" i="1"/>
  <c r="EV46" i="1"/>
  <c r="EK36" i="1"/>
  <c r="EJ75" i="1"/>
  <c r="EV38" i="1"/>
  <c r="DB49" i="1"/>
  <c r="DM72" i="1"/>
  <c r="FQ75" i="1"/>
  <c r="FW40" i="1"/>
  <c r="FW60" i="1"/>
  <c r="FW87" i="1"/>
  <c r="FZ18" i="1"/>
  <c r="FY79" i="1"/>
  <c r="FY55" i="1"/>
  <c r="FZ83" i="1"/>
  <c r="FE61" i="1"/>
  <c r="FE27" i="1"/>
  <c r="GF37" i="1"/>
  <c r="GF74" i="1"/>
  <c r="GF14" i="1"/>
  <c r="GG65" i="1"/>
  <c r="GH53" i="1"/>
  <c r="GH51" i="1"/>
  <c r="GH49" i="1"/>
  <c r="GH67" i="1"/>
  <c r="GH65" i="1"/>
  <c r="GH62" i="1"/>
  <c r="GH74" i="1"/>
  <c r="GH43" i="1"/>
  <c r="GH15" i="1"/>
  <c r="FO16" i="1"/>
  <c r="FO57" i="1"/>
  <c r="FO54" i="1"/>
  <c r="FO83" i="1"/>
  <c r="FO23" i="1"/>
  <c r="FO58" i="1"/>
  <c r="FO32" i="1"/>
  <c r="FO10" i="1"/>
  <c r="FO27" i="1"/>
  <c r="FO56" i="1"/>
  <c r="FO85" i="1"/>
  <c r="FO47" i="1"/>
  <c r="FO60" i="1"/>
  <c r="FO86" i="1"/>
  <c r="FO12" i="1"/>
  <c r="FO44" i="1"/>
  <c r="FO59" i="1"/>
  <c r="FO51" i="1"/>
  <c r="FO38" i="1"/>
  <c r="FO63" i="1"/>
  <c r="FO45" i="1"/>
  <c r="FO78" i="1"/>
  <c r="FO46" i="1"/>
  <c r="FO74" i="1"/>
  <c r="FO88" i="1"/>
  <c r="FO49" i="1"/>
  <c r="FO81" i="1"/>
  <c r="FO31" i="1"/>
  <c r="FO76" i="1"/>
  <c r="FO50" i="1"/>
  <c r="FO87" i="1"/>
  <c r="FO66" i="1"/>
  <c r="FO80" i="1"/>
  <c r="FO61" i="1"/>
  <c r="FO40" i="1"/>
  <c r="FO72" i="1"/>
  <c r="FO15" i="1"/>
  <c r="FO30" i="1"/>
  <c r="FO64" i="1"/>
  <c r="FO35" i="1"/>
  <c r="FO82" i="1"/>
  <c r="FO25" i="1"/>
  <c r="FO73" i="1"/>
  <c r="FO42" i="1"/>
  <c r="ET16" i="1"/>
  <c r="ET25" i="1"/>
  <c r="ET65" i="1"/>
  <c r="ET47" i="1"/>
  <c r="ET31" i="1"/>
  <c r="ET57" i="1"/>
  <c r="ET34" i="1"/>
  <c r="ET7" i="1"/>
  <c r="ET24" i="1"/>
  <c r="ET68" i="1"/>
  <c r="ET60" i="1"/>
  <c r="ET88" i="1"/>
  <c r="ET87" i="1"/>
  <c r="ET41" i="1"/>
  <c r="ET54" i="1"/>
  <c r="ET81" i="1"/>
  <c r="ET27" i="1"/>
  <c r="ET20" i="1"/>
  <c r="ET75" i="1"/>
  <c r="EI22" i="1"/>
  <c r="EI47" i="1"/>
  <c r="EI28" i="1"/>
  <c r="EI45" i="1"/>
  <c r="EI20" i="1"/>
  <c r="EI74" i="1"/>
  <c r="EI18" i="1"/>
  <c r="EI25" i="1"/>
  <c r="EI43" i="1"/>
  <c r="EI32" i="1"/>
  <c r="EI75" i="1"/>
  <c r="EI41" i="1"/>
  <c r="EI59" i="1"/>
  <c r="EI77" i="1"/>
  <c r="EI83" i="1"/>
  <c r="EI42" i="1"/>
  <c r="EI24" i="1"/>
  <c r="EI26" i="1"/>
  <c r="DW25" i="1"/>
  <c r="DW53" i="1"/>
  <c r="DW79" i="1"/>
  <c r="DW24" i="1"/>
  <c r="DW20" i="1"/>
  <c r="DW18" i="1"/>
  <c r="DW59" i="1"/>
  <c r="DW44" i="1"/>
  <c r="DW32" i="1"/>
  <c r="DW26" i="1"/>
  <c r="DW47" i="1"/>
  <c r="DW46" i="1"/>
  <c r="DW84" i="1"/>
  <c r="DW41" i="1"/>
  <c r="DW78" i="1"/>
  <c r="DW76" i="1"/>
  <c r="DL23" i="1"/>
  <c r="DL63" i="1"/>
  <c r="DL88" i="1"/>
  <c r="DL84" i="1"/>
  <c r="DL65" i="1"/>
  <c r="DL30" i="1"/>
  <c r="DL50" i="1"/>
  <c r="DL81" i="1"/>
  <c r="DL77" i="1"/>
  <c r="DL57" i="1"/>
  <c r="DL36" i="1"/>
  <c r="CZ17" i="1"/>
  <c r="CZ6" i="1"/>
  <c r="CZ10" i="1"/>
  <c r="CZ15" i="1"/>
  <c r="CZ51" i="1"/>
  <c r="CZ14" i="1"/>
  <c r="CZ8" i="1"/>
  <c r="CZ22" i="1"/>
  <c r="CZ48" i="1"/>
  <c r="CS67" i="3"/>
  <c r="FW68" i="1"/>
  <c r="GG71" i="1"/>
  <c r="FW44" i="1"/>
  <c r="FW69" i="1"/>
  <c r="GF82" i="1"/>
  <c r="FW13" i="1"/>
  <c r="DG36" i="1"/>
  <c r="DG64" i="1"/>
  <c r="DG52" i="1"/>
  <c r="DS23" i="1"/>
  <c r="DS76" i="1"/>
  <c r="ED7" i="1"/>
  <c r="ED20" i="1"/>
  <c r="DS35" i="1"/>
  <c r="FW21" i="1"/>
  <c r="FW72" i="1"/>
  <c r="DG65" i="1"/>
  <c r="FK42" i="1"/>
  <c r="DS55" i="1"/>
  <c r="DS79" i="1"/>
  <c r="DS68" i="1"/>
  <c r="DS37" i="1"/>
  <c r="ED80" i="1"/>
  <c r="ED84" i="1"/>
  <c r="E13" i="14"/>
  <c r="T13" i="14" s="1"/>
  <c r="AJ13" i="14" s="1"/>
  <c r="EV71" i="1"/>
  <c r="DG81" i="1"/>
  <c r="DG78" i="1"/>
  <c r="FG23" i="1"/>
  <c r="DS9" i="1"/>
  <c r="FK21" i="1"/>
  <c r="FG9" i="1"/>
  <c r="EO79" i="1"/>
  <c r="EO9" i="1"/>
  <c r="EV77" i="1"/>
  <c r="FG63" i="1"/>
  <c r="FG44" i="1"/>
  <c r="FG7" i="1"/>
  <c r="FG70" i="1"/>
  <c r="FF76" i="1"/>
  <c r="FF27" i="1"/>
  <c r="FF81" i="1"/>
  <c r="FF49" i="1"/>
  <c r="FF78" i="1"/>
  <c r="DG24" i="1"/>
  <c r="DG44" i="1"/>
  <c r="DG27" i="1"/>
  <c r="DG79" i="1"/>
  <c r="DG74" i="1"/>
  <c r="DG61" i="1"/>
  <c r="FK38" i="1"/>
  <c r="FG71" i="1"/>
  <c r="FF69" i="1"/>
  <c r="DZ45" i="1"/>
  <c r="ED18" i="1"/>
  <c r="ED50" i="1"/>
  <c r="EU20" i="1"/>
  <c r="DS80" i="1"/>
  <c r="DC45" i="1"/>
  <c r="DO46" i="1"/>
  <c r="DS31" i="1"/>
  <c r="EU69" i="1"/>
  <c r="EU83" i="1"/>
  <c r="EU23" i="1"/>
  <c r="EU64" i="1"/>
  <c r="DS39" i="1"/>
  <c r="DS70" i="1"/>
  <c r="EO52" i="1"/>
  <c r="DB45" i="1"/>
  <c r="DZ50" i="1"/>
  <c r="ED52" i="1"/>
  <c r="ED66" i="1"/>
  <c r="EK37" i="1"/>
  <c r="EV88" i="1"/>
  <c r="EO56" i="1"/>
  <c r="FP24" i="1"/>
  <c r="FW26" i="1"/>
  <c r="FW61" i="1"/>
  <c r="FW88" i="1"/>
  <c r="FZ37" i="1"/>
  <c r="FY56" i="1"/>
  <c r="FY73" i="1"/>
  <c r="GA51" i="1"/>
  <c r="FE59" i="1"/>
  <c r="FE21" i="1"/>
  <c r="GF41" i="1"/>
  <c r="GF75" i="1"/>
  <c r="GF13" i="1"/>
  <c r="GG67" i="1"/>
  <c r="GF12" i="1"/>
  <c r="GG17" i="1"/>
  <c r="FX11" i="1"/>
  <c r="FX6" i="1"/>
  <c r="FX85" i="1"/>
  <c r="FX80" i="1"/>
  <c r="FX73" i="1"/>
  <c r="FX33" i="1"/>
  <c r="FX27" i="1"/>
  <c r="FX67" i="1"/>
  <c r="FX37" i="1"/>
  <c r="FX19" i="1"/>
  <c r="FX84" i="1"/>
  <c r="FX78" i="1"/>
  <c r="FX59" i="1"/>
  <c r="FX50" i="1"/>
  <c r="FX39" i="1"/>
  <c r="FX47" i="1"/>
  <c r="FX35" i="1"/>
  <c r="FX32" i="1"/>
  <c r="FX23" i="1"/>
  <c r="FX15" i="1"/>
  <c r="FX8" i="1"/>
  <c r="FX61" i="1"/>
  <c r="FX53" i="1"/>
  <c r="FX66" i="1"/>
  <c r="FX26" i="1"/>
  <c r="FX29" i="1"/>
  <c r="FX10" i="1"/>
  <c r="FX70" i="1"/>
  <c r="FX52" i="1"/>
  <c r="FX31" i="1"/>
  <c r="FX51" i="1"/>
  <c r="FX60" i="1"/>
  <c r="FX45" i="1"/>
  <c r="FX25" i="1"/>
  <c r="FX21" i="1"/>
  <c r="FX72" i="1"/>
  <c r="FX43" i="1"/>
  <c r="FX40" i="1"/>
  <c r="FX9" i="1"/>
  <c r="FX82" i="1"/>
  <c r="FX48" i="1"/>
  <c r="FX30" i="1"/>
  <c r="FX87" i="1"/>
  <c r="FX81" i="1"/>
  <c r="FX68" i="1"/>
  <c r="FX56" i="1"/>
  <c r="FX38" i="1"/>
  <c r="FN10" i="1"/>
  <c r="FN81" i="1"/>
  <c r="FN70" i="1"/>
  <c r="FN12" i="1"/>
  <c r="FN87" i="1"/>
  <c r="FN74" i="1"/>
  <c r="FN11" i="1"/>
  <c r="FN8" i="1"/>
  <c r="FN19" i="1"/>
  <c r="FN80" i="1"/>
  <c r="FN61" i="1"/>
  <c r="FN86" i="1"/>
  <c r="FN71" i="1"/>
  <c r="FN35" i="1"/>
  <c r="FN15" i="1"/>
  <c r="FN52" i="1"/>
  <c r="FN45" i="1"/>
  <c r="FN14" i="1"/>
  <c r="FN31" i="1"/>
  <c r="FN51" i="1"/>
  <c r="ES43" i="1"/>
  <c r="ES75" i="1"/>
  <c r="ES73" i="1"/>
  <c r="ES65" i="1"/>
  <c r="ES55" i="1"/>
  <c r="ES46" i="1"/>
  <c r="ES67" i="1"/>
  <c r="ES56" i="1"/>
  <c r="ES60" i="1"/>
  <c r="ES39" i="1"/>
  <c r="ES24" i="1"/>
  <c r="ES80" i="1"/>
  <c r="ES18" i="1"/>
  <c r="ES31" i="1"/>
  <c r="ES27" i="1"/>
  <c r="ES54" i="1"/>
  <c r="ES48" i="1"/>
  <c r="ES40" i="1"/>
  <c r="ES87" i="1"/>
  <c r="ES41" i="1"/>
  <c r="ES61" i="1"/>
  <c r="ES32" i="1"/>
  <c r="ES68" i="1"/>
  <c r="ES37" i="1"/>
  <c r="ES28" i="1"/>
  <c r="ES38" i="1"/>
  <c r="EH17" i="1"/>
  <c r="EH64" i="1"/>
  <c r="EH58" i="1"/>
  <c r="EH59" i="1"/>
  <c r="EH73" i="1"/>
  <c r="DK48" i="1"/>
  <c r="DK24" i="1"/>
  <c r="CY6" i="1"/>
  <c r="CY15" i="1"/>
  <c r="CY66" i="1"/>
  <c r="CY76" i="1"/>
  <c r="CY55" i="1"/>
  <c r="CY62" i="1"/>
  <c r="CY81" i="1"/>
  <c r="CY63" i="1"/>
  <c r="CY27" i="1"/>
  <c r="CY45" i="1"/>
  <c r="CY75" i="1"/>
  <c r="CY50" i="1"/>
  <c r="BG51" i="3"/>
  <c r="CS63" i="3"/>
  <c r="CS47" i="3"/>
  <c r="CS27" i="3"/>
  <c r="CS11" i="3"/>
  <c r="CS62" i="3"/>
  <c r="CS46" i="3"/>
  <c r="CS26" i="3"/>
  <c r="CS10" i="3"/>
  <c r="CS61" i="3"/>
  <c r="CS45" i="3"/>
  <c r="CS25" i="3"/>
  <c r="CS9" i="3"/>
  <c r="CS60" i="3"/>
  <c r="CS37" i="3"/>
  <c r="CS14" i="3"/>
  <c r="CS59" i="3"/>
  <c r="CS36" i="3"/>
  <c r="CS12" i="3"/>
  <c r="CS58" i="3"/>
  <c r="CS35" i="3"/>
  <c r="CS13" i="3"/>
  <c r="CS57" i="3"/>
  <c r="CS24" i="3"/>
  <c r="CS56" i="3"/>
  <c r="CS23" i="3"/>
  <c r="CS48" i="3"/>
  <c r="CS15" i="3"/>
  <c r="CS8" i="3"/>
  <c r="CS51" i="3"/>
  <c r="GN75" i="1"/>
  <c r="GR75" i="1"/>
  <c r="GL51" i="1"/>
  <c r="GL53" i="1"/>
  <c r="GL63" i="1"/>
  <c r="GL73" i="1"/>
  <c r="EY40" i="1"/>
  <c r="EY14" i="1"/>
  <c r="EY61" i="1"/>
  <c r="EY23" i="1"/>
  <c r="EY32" i="1"/>
  <c r="EY88" i="1"/>
  <c r="EC59" i="1"/>
  <c r="EC26" i="1"/>
  <c r="EC30" i="1"/>
  <c r="EC22" i="1"/>
  <c r="EC54" i="1"/>
  <c r="EC57" i="1"/>
  <c r="EC80" i="1"/>
  <c r="EC39" i="1"/>
  <c r="EC25" i="1"/>
  <c r="EC48" i="1"/>
  <c r="EC69" i="1"/>
  <c r="EC79" i="1"/>
  <c r="EC64" i="1"/>
  <c r="EC71" i="1"/>
  <c r="EC58" i="1"/>
  <c r="EC62" i="1"/>
  <c r="DR13" i="1"/>
  <c r="DR61" i="1"/>
  <c r="DR56" i="1"/>
  <c r="DR47" i="1"/>
  <c r="DR36" i="1"/>
  <c r="DR39" i="1"/>
  <c r="EX14" i="1"/>
  <c r="EX55" i="1"/>
  <c r="EX74" i="1"/>
  <c r="DE66" i="1"/>
  <c r="DE41" i="1"/>
  <c r="GN62" i="1"/>
  <c r="CX16" i="1"/>
  <c r="CS16" i="3"/>
  <c r="CS28" i="3"/>
  <c r="CS40" i="3"/>
  <c r="CS52" i="3"/>
  <c r="CS64" i="3"/>
  <c r="CS17" i="3"/>
  <c r="CS29" i="3"/>
  <c r="CS41" i="3"/>
  <c r="CS53" i="3"/>
  <c r="CS65" i="3"/>
  <c r="CS18" i="3"/>
  <c r="CS30" i="3"/>
  <c r="CS42" i="3"/>
  <c r="CS54" i="3"/>
  <c r="CS66" i="3"/>
  <c r="CS19" i="3"/>
  <c r="CS31" i="3"/>
  <c r="CS43" i="3"/>
  <c r="CS55" i="3"/>
  <c r="BA38" i="3"/>
  <c r="E62" i="3"/>
  <c r="AZ62" i="3" s="1"/>
  <c r="CV62" i="3" s="1"/>
  <c r="CH57" i="3"/>
  <c r="BI26" i="3"/>
  <c r="E55" i="3"/>
  <c r="AZ55" i="3" s="1"/>
  <c r="CV55" i="3" s="1"/>
  <c r="CZ55" i="3" s="1"/>
  <c r="CH48" i="3"/>
  <c r="E49" i="3"/>
  <c r="AZ49" i="3" s="1"/>
  <c r="CV49" i="3" s="1"/>
  <c r="CZ49" i="3" s="1"/>
  <c r="BN66" i="3"/>
  <c r="E66" i="3"/>
  <c r="AZ66" i="3" s="1"/>
  <c r="CV66" i="3" s="1"/>
  <c r="BA32" i="3"/>
  <c r="BG50" i="3"/>
  <c r="BM42" i="3"/>
  <c r="E8" i="3"/>
  <c r="AZ8" i="3" s="1"/>
  <c r="CV8" i="3" s="1"/>
  <c r="BK19" i="3"/>
  <c r="BJ35" i="3"/>
  <c r="BT56" i="3"/>
  <c r="CG31" i="3"/>
  <c r="BG61" i="3"/>
  <c r="BX30" i="3"/>
  <c r="BT40" i="3"/>
  <c r="CJ37" i="3"/>
  <c r="BI56" i="3"/>
  <c r="CD37" i="3"/>
  <c r="BM64" i="3"/>
  <c r="BA63" i="3"/>
  <c r="BN16" i="3"/>
  <c r="BK42" i="3"/>
  <c r="BZ35" i="3"/>
  <c r="BB48" i="3"/>
  <c r="CQ40" i="3"/>
  <c r="BW58" i="3"/>
  <c r="CB56" i="3"/>
  <c r="BP63" i="3"/>
  <c r="BE31" i="3"/>
  <c r="BW43" i="3"/>
  <c r="BX18" i="3"/>
  <c r="BW15" i="3"/>
  <c r="CR9" i="3"/>
  <c r="CG56" i="3"/>
  <c r="CD43" i="3"/>
  <c r="CG62" i="3"/>
  <c r="BL62" i="3"/>
  <c r="BK56" i="3"/>
  <c r="BZ38" i="3"/>
  <c r="BR17" i="3"/>
  <c r="CB36" i="3"/>
  <c r="BB42" i="3"/>
  <c r="CQ21" i="3"/>
  <c r="BM11" i="3"/>
  <c r="CM26" i="3"/>
  <c r="CI49" i="3"/>
  <c r="BB40" i="3"/>
  <c r="BW57" i="3"/>
  <c r="CE67" i="3"/>
  <c r="BZ34" i="3"/>
  <c r="BV45" i="3"/>
  <c r="BM56" i="3"/>
  <c r="BE37" i="3"/>
  <c r="BI53" i="3"/>
  <c r="BF63" i="3"/>
  <c r="BW19" i="3"/>
  <c r="BA62" i="3"/>
  <c r="BK49" i="3"/>
  <c r="BQ43" i="3"/>
  <c r="CA17" i="3"/>
  <c r="BV56" i="3"/>
  <c r="BM21" i="3"/>
  <c r="CT16" i="3"/>
  <c r="BG40" i="3"/>
  <c r="BP29" i="3"/>
  <c r="BX27" i="3"/>
  <c r="BU44" i="3"/>
  <c r="BK63" i="3"/>
  <c r="BH31" i="3"/>
  <c r="BH62" i="3"/>
  <c r="BU53" i="3"/>
  <c r="BX25" i="3"/>
  <c r="BQ37" i="3"/>
  <c r="BR59" i="3"/>
  <c r="BM66" i="3"/>
  <c r="CA61" i="3"/>
  <c r="BE48" i="3"/>
  <c r="CC56" i="3"/>
  <c r="BQ31" i="3"/>
  <c r="BK51" i="3"/>
  <c r="BG58" i="3"/>
  <c r="BV40" i="3"/>
  <c r="CB21" i="3"/>
  <c r="BO30" i="3"/>
  <c r="BP30" i="3"/>
  <c r="CD29" i="3"/>
  <c r="CH30" i="3"/>
  <c r="CH58" i="3"/>
  <c r="BK67" i="3"/>
  <c r="BT20" i="3"/>
  <c r="BL57" i="3"/>
  <c r="CD61" i="3"/>
  <c r="BY61" i="3"/>
  <c r="CG48" i="3"/>
  <c r="CG33" i="3"/>
  <c r="BI46" i="3"/>
  <c r="CA30" i="3"/>
  <c r="BP15" i="3"/>
  <c r="BS37" i="3"/>
  <c r="BV17" i="3"/>
  <c r="BO57" i="3"/>
  <c r="CH60" i="3"/>
  <c r="BX51" i="3"/>
  <c r="BV47" i="3"/>
  <c r="BH60" i="3"/>
  <c r="CD41" i="3"/>
  <c r="CG40" i="3"/>
  <c r="BZ11" i="3"/>
  <c r="CM16" i="3"/>
  <c r="CB14" i="3"/>
  <c r="CI51" i="3"/>
  <c r="BY57" i="3"/>
  <c r="CE18" i="3"/>
  <c r="BA34" i="3"/>
  <c r="BT28" i="3"/>
  <c r="BQ50" i="3"/>
  <c r="BU61" i="3"/>
  <c r="BE52" i="3"/>
  <c r="BK32" i="3"/>
  <c r="BW52" i="3"/>
  <c r="CT10" i="3"/>
  <c r="BJ49" i="3"/>
  <c r="BC54" i="3"/>
  <c r="CA48" i="3"/>
  <c r="BU48" i="3"/>
  <c r="BE40" i="3"/>
  <c r="BM46" i="3"/>
  <c r="CT65" i="3"/>
  <c r="BX48" i="3"/>
  <c r="BQ21" i="3"/>
  <c r="BV24" i="3"/>
  <c r="BP64" i="3"/>
  <c r="BP66" i="3"/>
  <c r="BH46" i="3"/>
  <c r="BW40" i="3"/>
  <c r="BL48" i="3"/>
  <c r="BC23" i="3"/>
  <c r="BR56" i="3"/>
  <c r="BE47" i="3"/>
  <c r="CA28" i="3"/>
  <c r="BJ50" i="3"/>
  <c r="CC33" i="3"/>
  <c r="BA53" i="3"/>
  <c r="BK47" i="3"/>
  <c r="BG64" i="3"/>
  <c r="BV33" i="3"/>
  <c r="CB61" i="3"/>
  <c r="BO44" i="3"/>
  <c r="BN34" i="3"/>
  <c r="CH62" i="3"/>
  <c r="CH19" i="3"/>
  <c r="CH51" i="3"/>
  <c r="BK57" i="3"/>
  <c r="BT44" i="3"/>
  <c r="BJ51" i="3"/>
  <c r="CD58" i="3"/>
  <c r="BN42" i="3"/>
  <c r="CG15" i="3"/>
  <c r="CG54" i="3"/>
  <c r="CG35" i="3"/>
  <c r="CL66" i="3"/>
  <c r="CI19" i="3"/>
  <c r="BB67" i="3"/>
  <c r="CE50" i="3"/>
  <c r="CF26" i="3"/>
  <c r="CA60" i="3"/>
  <c r="BE46" i="3"/>
  <c r="BA45" i="3"/>
  <c r="BB64" i="3"/>
  <c r="BI48" i="3"/>
  <c r="BT10" i="3"/>
  <c r="BD38" i="3"/>
  <c r="BB37" i="3"/>
  <c r="BO60" i="3"/>
  <c r="CA25" i="3"/>
  <c r="BW55" i="3"/>
  <c r="BR23" i="3"/>
  <c r="BG41" i="3"/>
  <c r="BA19" i="3"/>
  <c r="BH53" i="3"/>
  <c r="BJ67" i="3"/>
  <c r="BW16" i="3"/>
  <c r="BJ55" i="3"/>
  <c r="BX29" i="3"/>
  <c r="BH25" i="3"/>
  <c r="BL35" i="3"/>
  <c r="BZ20" i="3"/>
  <c r="BQ39" i="3"/>
  <c r="BR63" i="3"/>
  <c r="BS22" i="3"/>
  <c r="CA55" i="3"/>
  <c r="BP32" i="3"/>
  <c r="CC30" i="3"/>
  <c r="BI47" i="3"/>
  <c r="BK37" i="3"/>
  <c r="BG16" i="3"/>
  <c r="BV35" i="3"/>
  <c r="CB16" i="3"/>
  <c r="BO37" i="3"/>
  <c r="BF34" i="3"/>
  <c r="CH55" i="3"/>
  <c r="CH67" i="3"/>
  <c r="CH47" i="3"/>
  <c r="BG34" i="3"/>
  <c r="BT62" i="3"/>
  <c r="BH67" i="3"/>
  <c r="CD19" i="3"/>
  <c r="CD53" i="3"/>
  <c r="BJ37" i="3"/>
  <c r="CG16" i="3"/>
  <c r="CG43" i="3"/>
  <c r="CG39" i="3"/>
  <c r="BF22" i="3"/>
  <c r="BS34" i="3"/>
  <c r="BT50" i="3"/>
  <c r="BQ26" i="3"/>
  <c r="CC51" i="3"/>
  <c r="BK43" i="3"/>
  <c r="BO53" i="3"/>
  <c r="BN25" i="3"/>
  <c r="CH20" i="3"/>
  <c r="BR21" i="3"/>
  <c r="CD32" i="3"/>
  <c r="BD59" i="3"/>
  <c r="CG44" i="3"/>
  <c r="CN50" i="3"/>
  <c r="CL57" i="3"/>
  <c r="CI50" i="3"/>
  <c r="CE16" i="3"/>
  <c r="CF42" i="3"/>
  <c r="BU25" i="3"/>
  <c r="BQ22" i="3"/>
  <c r="BI28" i="3"/>
  <c r="BI43" i="3"/>
  <c r="BA52" i="3"/>
  <c r="BT59" i="3"/>
  <c r="CT54" i="3"/>
  <c r="BO63" i="3"/>
  <c r="BC38" i="3"/>
  <c r="BZ61" i="3"/>
  <c r="BB29" i="3"/>
  <c r="BF25" i="3"/>
  <c r="BJ64" i="3"/>
  <c r="BY20" i="3"/>
  <c r="BH42" i="3"/>
  <c r="BG36" i="3"/>
  <c r="BW64" i="3"/>
  <c r="BA55" i="3"/>
  <c r="CT56" i="3"/>
  <c r="BU67" i="3"/>
  <c r="BZ47" i="3"/>
  <c r="BF32" i="3"/>
  <c r="BF24" i="3"/>
  <c r="BR58" i="3"/>
  <c r="BS45" i="3"/>
  <c r="BZ19" i="3"/>
  <c r="BY42" i="3"/>
  <c r="CC54" i="3"/>
  <c r="CC59" i="3"/>
  <c r="CB25" i="3"/>
  <c r="BK26" i="3"/>
  <c r="BG33" i="3"/>
  <c r="BV18" i="3"/>
  <c r="CB39" i="3"/>
  <c r="BO17" i="3"/>
  <c r="BR27" i="3"/>
  <c r="CH50" i="3"/>
  <c r="CH64" i="3"/>
  <c r="CH37" i="3"/>
  <c r="BG57" i="3"/>
  <c r="BR29" i="3"/>
  <c r="BH55" i="3"/>
  <c r="CD35" i="3"/>
  <c r="CD51" i="3"/>
  <c r="BD64" i="3"/>
  <c r="CG29" i="3"/>
  <c r="CG41" i="3"/>
  <c r="CG42" i="3"/>
  <c r="BP49" i="3"/>
  <c r="CB44" i="3"/>
  <c r="CO66" i="3"/>
  <c r="CN21" i="3"/>
  <c r="CL55" i="3"/>
  <c r="CJ58" i="3"/>
  <c r="CI52" i="3"/>
  <c r="CE26" i="3"/>
  <c r="CF63" i="3"/>
  <c r="BQ65" i="3"/>
  <c r="BT16" i="3"/>
  <c r="BM22" i="3"/>
  <c r="BB39" i="3"/>
  <c r="BF52" i="3"/>
  <c r="BE19" i="3"/>
  <c r="CT31" i="3"/>
  <c r="BI40" i="3"/>
  <c r="BV58" i="3"/>
  <c r="CA59" i="3"/>
  <c r="BT30" i="3"/>
  <c r="BI10" i="3"/>
  <c r="BY26" i="3"/>
  <c r="BR26" i="3"/>
  <c r="CA21" i="3"/>
  <c r="BX49" i="3"/>
  <c r="BE28" i="3"/>
  <c r="BN10" i="3"/>
  <c r="BP39" i="3"/>
  <c r="BH59" i="3"/>
  <c r="CC35" i="3"/>
  <c r="BC25" i="3"/>
  <c r="CH31" i="3"/>
  <c r="CF19" i="3"/>
  <c r="BR12" i="3"/>
  <c r="CO62" i="3"/>
  <c r="CL45" i="3"/>
  <c r="CJ57" i="3"/>
  <c r="CI64" i="3"/>
  <c r="CE43" i="3"/>
  <c r="CF27" i="3"/>
  <c r="BB56" i="3"/>
  <c r="BL30" i="3"/>
  <c r="BF10" i="3"/>
  <c r="BI58" i="3"/>
  <c r="BE35" i="3"/>
  <c r="BF65" i="3"/>
  <c r="BH26" i="3"/>
  <c r="BM23" i="3"/>
  <c r="BI62" i="3"/>
  <c r="BI39" i="3"/>
  <c r="BW61" i="3"/>
  <c r="CA42" i="3"/>
  <c r="BF44" i="3"/>
  <c r="BC45" i="3"/>
  <c r="BZ55" i="3"/>
  <c r="BR38" i="3"/>
  <c r="BP67" i="3"/>
  <c r="BL40" i="3"/>
  <c r="BA54" i="3"/>
  <c r="BH28" i="3"/>
  <c r="BW36" i="3"/>
  <c r="BS59" i="3"/>
  <c r="BM26" i="3"/>
  <c r="BP60" i="3"/>
  <c r="BE36" i="3"/>
  <c r="BT61" i="3"/>
  <c r="BP25" i="3"/>
  <c r="BM63" i="3"/>
  <c r="CC41" i="3"/>
  <c r="BQ46" i="3"/>
  <c r="BS40" i="3"/>
  <c r="BK52" i="3"/>
  <c r="BC66" i="3"/>
  <c r="CB10" i="3"/>
  <c r="BS50" i="3"/>
  <c r="BK50" i="3"/>
  <c r="BM57" i="3"/>
  <c r="BJ28" i="3"/>
  <c r="CH59" i="3"/>
  <c r="CH52" i="3"/>
  <c r="CD18" i="3"/>
  <c r="BX66" i="3"/>
  <c r="BV63" i="3"/>
  <c r="BR48" i="3"/>
  <c r="BH23" i="3"/>
  <c r="CD36" i="3"/>
  <c r="CD40" i="3"/>
  <c r="BR20" i="3"/>
  <c r="CG45" i="3"/>
  <c r="CG38" i="3"/>
  <c r="BS12" i="3"/>
  <c r="CO60" i="3"/>
  <c r="CL44" i="3"/>
  <c r="CJ48" i="3"/>
  <c r="CE45" i="3"/>
  <c r="BH64" i="3"/>
  <c r="BU30" i="3"/>
  <c r="BM19" i="3"/>
  <c r="BI59" i="3"/>
  <c r="BB19" i="3"/>
  <c r="BA31" i="3"/>
  <c r="BO61" i="3"/>
  <c r="BQ44" i="3"/>
  <c r="BN35" i="3"/>
  <c r="BU19" i="3"/>
  <c r="BT67" i="3"/>
  <c r="CT43" i="3"/>
  <c r="BF39" i="3"/>
  <c r="CA62" i="3"/>
  <c r="BY56" i="3"/>
  <c r="BP17" i="3"/>
  <c r="BT29" i="3"/>
  <c r="CT45" i="3"/>
  <c r="BP31" i="3"/>
  <c r="CJ41" i="3"/>
  <c r="CF22" i="3"/>
  <c r="BQ25" i="3"/>
  <c r="BZ24" i="3"/>
  <c r="BA64" i="3"/>
  <c r="BD51" i="3"/>
  <c r="BM48" i="3"/>
  <c r="BI19" i="3"/>
  <c r="BJ39" i="3"/>
  <c r="BS24" i="3"/>
  <c r="BM49" i="3"/>
  <c r="BR65" i="3"/>
  <c r="BO43" i="3"/>
  <c r="BH18" i="3"/>
  <c r="BZ40" i="3"/>
  <c r="BM67" i="3"/>
  <c r="BI60" i="3"/>
  <c r="CC34" i="3"/>
  <c r="BG66" i="3"/>
  <c r="CB42" i="3"/>
  <c r="BC26" i="3"/>
  <c r="CD54" i="3"/>
  <c r="CH21" i="3"/>
  <c r="BL47" i="3"/>
  <c r="CD65" i="3"/>
  <c r="CG18" i="3"/>
  <c r="BF27" i="3"/>
  <c r="BT60" i="3"/>
  <c r="CP62" i="3"/>
  <c r="CM24" i="3"/>
  <c r="CL37" i="3"/>
  <c r="CJ28" i="3"/>
  <c r="CF65" i="3"/>
  <c r="BI54" i="3"/>
  <c r="CT17" i="3"/>
  <c r="BM47" i="3"/>
  <c r="BM31" i="3"/>
  <c r="BF17" i="3"/>
  <c r="BM40" i="3"/>
  <c r="BS49" i="3"/>
  <c r="BE16" i="3"/>
  <c r="BC27" i="3"/>
  <c r="BE29" i="3"/>
  <c r="BP61" i="3"/>
  <c r="BJ52" i="3"/>
  <c r="BR67" i="3"/>
  <c r="BB47" i="3"/>
  <c r="CC58" i="3"/>
  <c r="BG53" i="3"/>
  <c r="CB46" i="3"/>
  <c r="CD10" i="3"/>
  <c r="CH63" i="3"/>
  <c r="BL36" i="3"/>
  <c r="CD63" i="3"/>
  <c r="CG26" i="3"/>
  <c r="CP64" i="3"/>
  <c r="CK48" i="3"/>
  <c r="CI47" i="3"/>
  <c r="BP38" i="3"/>
  <c r="BU47" i="3"/>
  <c r="CT19" i="3"/>
  <c r="BJ42" i="3"/>
  <c r="BF41" i="3"/>
  <c r="BN19" i="3"/>
  <c r="BE15" i="3"/>
  <c r="BT21" i="3"/>
  <c r="BO49" i="3"/>
  <c r="BL34" i="3"/>
  <c r="BN17" i="3"/>
  <c r="BK36" i="3"/>
  <c r="BJ26" i="3"/>
  <c r="CC36" i="3"/>
  <c r="BS29" i="3"/>
  <c r="BC20" i="3"/>
  <c r="BS64" i="3"/>
  <c r="BF57" i="3"/>
  <c r="CH22" i="3"/>
  <c r="CD24" i="3"/>
  <c r="BX58" i="3"/>
  <c r="BV60" i="3"/>
  <c r="BH57" i="3"/>
  <c r="CD39" i="3"/>
  <c r="CG32" i="3"/>
  <c r="CT29" i="3"/>
  <c r="BO48" i="3"/>
  <c r="BS42" i="3"/>
  <c r="CH53" i="3"/>
  <c r="CT57" i="3"/>
  <c r="BO27" i="3"/>
  <c r="BB35" i="3"/>
  <c r="CD56" i="3"/>
  <c r="BQ52" i="3"/>
  <c r="BM20" i="3"/>
  <c r="BT35" i="3"/>
  <c r="BF60" i="3"/>
  <c r="BE49" i="3"/>
  <c r="BP16" i="3"/>
  <c r="BO35" i="3"/>
  <c r="BS55" i="3"/>
  <c r="CD25" i="3"/>
  <c r="BY9" i="3"/>
  <c r="BI31" i="3"/>
  <c r="CT61" i="3"/>
  <c r="BT45" i="3"/>
  <c r="BN18" i="3"/>
  <c r="BQ10" i="3"/>
  <c r="BP53" i="3"/>
  <c r="BI11" i="3"/>
  <c r="CK41" i="3"/>
  <c r="BH30" i="3"/>
  <c r="BU15" i="3"/>
  <c r="BM35" i="3"/>
  <c r="BE61" i="3"/>
  <c r="BD26" i="3"/>
  <c r="BB25" i="3"/>
  <c r="BC34" i="3"/>
  <c r="BR10" i="3"/>
  <c r="BB34" i="3"/>
  <c r="BL54" i="3"/>
  <c r="BE27" i="3"/>
  <c r="BD53" i="3"/>
  <c r="BD34" i="3"/>
  <c r="BN41" i="3"/>
  <c r="CC55" i="3"/>
  <c r="BO38" i="3"/>
  <c r="BC56" i="3"/>
  <c r="BS54" i="3"/>
  <c r="BB57" i="3"/>
  <c r="CH10" i="3"/>
  <c r="CD28" i="3"/>
  <c r="BX38" i="3"/>
  <c r="BV67" i="3"/>
  <c r="BH54" i="3"/>
  <c r="CD38" i="3"/>
  <c r="CG49" i="3"/>
  <c r="BJ11" i="3"/>
  <c r="CK25" i="3"/>
  <c r="CE49" i="3"/>
  <c r="BT63" i="3"/>
  <c r="BO55" i="3"/>
  <c r="BF56" i="3"/>
  <c r="BD39" i="3"/>
  <c r="BF36" i="3"/>
  <c r="BJ43" i="3"/>
  <c r="BH27" i="3"/>
  <c r="BW49" i="3"/>
  <c r="BZ27" i="3"/>
  <c r="BI64" i="3"/>
  <c r="CA67" i="3"/>
  <c r="BI42" i="3"/>
  <c r="CC42" i="3"/>
  <c r="BO51" i="3"/>
  <c r="BC48" i="3"/>
  <c r="BS51" i="3"/>
  <c r="BF64" i="3"/>
  <c r="CH65" i="3"/>
  <c r="CD44" i="3"/>
  <c r="BS20" i="3"/>
  <c r="CA57" i="3"/>
  <c r="BD32" i="3"/>
  <c r="CD31" i="3"/>
  <c r="CG65" i="3"/>
  <c r="BP59" i="3"/>
  <c r="CA22" i="3"/>
  <c r="CG66" i="3"/>
  <c r="BK9" i="3"/>
  <c r="CR61" i="3"/>
  <c r="CE65" i="3"/>
  <c r="BU10" i="3"/>
  <c r="BW45" i="3"/>
  <c r="CT28" i="3"/>
  <c r="BW38" i="3"/>
  <c r="CA51" i="3"/>
  <c r="BW18" i="3"/>
  <c r="BC53" i="3"/>
  <c r="CH49" i="3"/>
  <c r="BM65" i="3"/>
  <c r="BW65" i="3"/>
  <c r="CG64" i="3"/>
  <c r="CQ55" i="3"/>
  <c r="BW46" i="3"/>
  <c r="BA61" i="3"/>
  <c r="BO29" i="3"/>
  <c r="BW47" i="3"/>
  <c r="BT33" i="3"/>
  <c r="BV20" i="3"/>
  <c r="CR66" i="3"/>
  <c r="BK11" i="3"/>
  <c r="CK16" i="3"/>
  <c r="BP57" i="3"/>
  <c r="CE53" i="3"/>
  <c r="BL15" i="3"/>
  <c r="BR45" i="3"/>
  <c r="BE22" i="3"/>
  <c r="BU45" i="3"/>
  <c r="BY67" i="3"/>
  <c r="BG31" i="3"/>
  <c r="BB41" i="3"/>
  <c r="BZ65" i="3"/>
  <c r="BS21" i="3"/>
  <c r="BH58" i="3"/>
  <c r="BU43" i="3"/>
  <c r="BA23" i="3"/>
  <c r="BN30" i="3"/>
  <c r="BO28" i="3"/>
  <c r="BC32" i="3"/>
  <c r="BS62" i="3"/>
  <c r="BN53" i="3"/>
  <c r="CH61" i="3"/>
  <c r="CD46" i="3"/>
  <c r="BS57" i="3"/>
  <c r="CA41" i="3"/>
  <c r="BD63" i="3"/>
  <c r="CD30" i="3"/>
  <c r="CG21" i="3"/>
  <c r="CQ66" i="3"/>
  <c r="BY40" i="3"/>
  <c r="BT57" i="3"/>
  <c r="CE61" i="3"/>
  <c r="CT42" i="3"/>
  <c r="BX35" i="3"/>
  <c r="BJ30" i="3"/>
  <c r="BU35" i="3"/>
  <c r="BW50" i="3"/>
  <c r="BN67" i="3"/>
  <c r="BF58" i="3"/>
  <c r="BV43" i="3"/>
  <c r="BE56" i="3"/>
  <c r="BL67" i="3"/>
  <c r="BP18" i="3"/>
  <c r="BX20" i="3"/>
  <c r="BC28" i="3"/>
  <c r="CJ54" i="3"/>
  <c r="CF20" i="3"/>
  <c r="BD30" i="3"/>
  <c r="BI37" i="3"/>
  <c r="BP43" i="3"/>
  <c r="BU33" i="3"/>
  <c r="BJ53" i="3"/>
  <c r="BS35" i="3"/>
  <c r="BK16" i="3"/>
  <c r="BR60" i="3"/>
  <c r="BJ10" i="3"/>
  <c r="BP65" i="3"/>
  <c r="CA20" i="3"/>
  <c r="BS27" i="3"/>
  <c r="BQ54" i="3"/>
  <c r="CC37" i="3"/>
  <c r="BG48" i="3"/>
  <c r="CB28" i="3"/>
  <c r="BC17" i="3"/>
  <c r="CD33" i="3"/>
  <c r="CH15" i="3"/>
  <c r="BL58" i="3"/>
  <c r="CD27" i="3"/>
  <c r="CG10" i="3"/>
  <c r="CH16" i="3"/>
  <c r="CB40" i="3"/>
  <c r="CA52" i="3"/>
  <c r="BF48" i="3"/>
  <c r="E16" i="3"/>
  <c r="AZ16" i="3" s="1"/>
  <c r="CV16" i="3" s="1"/>
  <c r="E10" i="3"/>
  <c r="AZ10" i="3" s="1"/>
  <c r="CV10" i="3" s="1"/>
  <c r="E20" i="3"/>
  <c r="AZ20" i="3" s="1"/>
  <c r="CV20" i="3" s="1"/>
  <c r="E11" i="3"/>
  <c r="AZ11" i="3" s="1"/>
  <c r="CV11" i="3" s="1"/>
  <c r="E19" i="3"/>
  <c r="AZ19" i="3" s="1"/>
  <c r="CV19" i="3" s="1"/>
  <c r="E47" i="3"/>
  <c r="AZ47" i="3" s="1"/>
  <c r="CV47" i="3" s="1"/>
  <c r="CZ47" i="3" s="1"/>
  <c r="E15" i="3"/>
  <c r="AZ15" i="3" s="1"/>
  <c r="CV15" i="3" s="1"/>
  <c r="E31" i="3"/>
  <c r="AZ31" i="3" s="1"/>
  <c r="CV31" i="3" s="1"/>
  <c r="E33" i="3"/>
  <c r="AZ33" i="3" s="1"/>
  <c r="CV33" i="3" s="1"/>
  <c r="E34" i="3"/>
  <c r="AZ34" i="3" s="1"/>
  <c r="CV34" i="3" s="1"/>
  <c r="E60" i="3"/>
  <c r="AZ60" i="3" s="1"/>
  <c r="CV60" i="3" s="1"/>
  <c r="CZ60" i="3" s="1"/>
  <c r="E38" i="3"/>
  <c r="AZ38" i="3" s="1"/>
  <c r="CV38" i="3" s="1"/>
  <c r="E53" i="3"/>
  <c r="AZ53" i="3" s="1"/>
  <c r="CV53" i="3" s="1"/>
  <c r="CZ53" i="3" s="1"/>
  <c r="E54" i="3"/>
  <c r="AZ54" i="3" s="1"/>
  <c r="CV54" i="3" s="1"/>
  <c r="CZ54" i="3" s="1"/>
  <c r="E50" i="3"/>
  <c r="AZ50" i="3" s="1"/>
  <c r="CV50" i="3" s="1"/>
  <c r="CZ50" i="3" s="1"/>
  <c r="E14" i="3"/>
  <c r="AZ14" i="3" s="1"/>
  <c r="CV14" i="3" s="1"/>
  <c r="E42" i="3"/>
  <c r="AZ42" i="3" s="1"/>
  <c r="CV42" i="3" s="1"/>
  <c r="E9" i="3"/>
  <c r="AZ9" i="3" s="1"/>
  <c r="CV9" i="3" s="1"/>
  <c r="E64" i="3"/>
  <c r="AZ64" i="3" s="1"/>
  <c r="CV64" i="3" s="1"/>
  <c r="E40" i="3"/>
  <c r="AZ40" i="3" s="1"/>
  <c r="CV40" i="3" s="1"/>
  <c r="E25" i="3"/>
  <c r="AZ25" i="3" s="1"/>
  <c r="CV25" i="3" s="1"/>
  <c r="E13" i="3"/>
  <c r="AZ13" i="3" s="1"/>
  <c r="CV13" i="3" s="1"/>
  <c r="E57" i="3"/>
  <c r="AZ57" i="3" s="1"/>
  <c r="CV57" i="3" s="1"/>
  <c r="CZ57" i="3" s="1"/>
  <c r="E29" i="3"/>
  <c r="AZ29" i="3" s="1"/>
  <c r="CV29" i="3" s="1"/>
  <c r="E27" i="3"/>
  <c r="AZ27" i="3" s="1"/>
  <c r="CV27" i="3" s="1"/>
  <c r="E17" i="3"/>
  <c r="AZ17" i="3" s="1"/>
  <c r="CV17" i="3" s="1"/>
  <c r="E37" i="3"/>
  <c r="AZ37" i="3" s="1"/>
  <c r="CV37" i="3" s="1"/>
  <c r="E58" i="3"/>
  <c r="AZ58" i="3" s="1"/>
  <c r="CV58" i="3" s="1"/>
  <c r="CZ58" i="3" s="1"/>
  <c r="E23" i="3"/>
  <c r="AZ23" i="3" s="1"/>
  <c r="CV23" i="3" s="1"/>
  <c r="E22" i="3"/>
  <c r="AZ22" i="3" s="1"/>
  <c r="CV22" i="3" s="1"/>
  <c r="E63" i="3"/>
  <c r="AZ63" i="3" s="1"/>
  <c r="CV63" i="3" s="1"/>
  <c r="E45" i="3"/>
  <c r="AZ45" i="3" s="1"/>
  <c r="CV45" i="3" s="1"/>
  <c r="CZ45" i="3" s="1"/>
  <c r="E35" i="3"/>
  <c r="AZ35" i="3" s="1"/>
  <c r="CV35" i="3" s="1"/>
  <c r="E24" i="3"/>
  <c r="AZ24" i="3" s="1"/>
  <c r="CV24" i="3" s="1"/>
  <c r="E67" i="3"/>
  <c r="AZ67" i="3" s="1"/>
  <c r="CV67" i="3" s="1"/>
  <c r="CZ67" i="3" s="1"/>
  <c r="E56" i="3"/>
  <c r="AZ56" i="3" s="1"/>
  <c r="CV56" i="3" s="1"/>
  <c r="CZ56" i="3" s="1"/>
  <c r="E18" i="3"/>
  <c r="AZ18" i="3" s="1"/>
  <c r="CV18" i="3" s="1"/>
  <c r="E44" i="3"/>
  <c r="AZ44" i="3" s="1"/>
  <c r="CV44" i="3" s="1"/>
  <c r="CZ44" i="3" s="1"/>
  <c r="E52" i="3"/>
  <c r="AZ52" i="3" s="1"/>
  <c r="CV52" i="3" s="1"/>
  <c r="CZ52" i="3" s="1"/>
  <c r="E59" i="3"/>
  <c r="AZ59" i="3" s="1"/>
  <c r="CV59" i="3" s="1"/>
  <c r="CZ59" i="3" s="1"/>
  <c r="E30" i="3"/>
  <c r="AZ30" i="3" s="1"/>
  <c r="CV30" i="3" s="1"/>
  <c r="E51" i="3"/>
  <c r="AZ51" i="3" s="1"/>
  <c r="CV51" i="3" s="1"/>
  <c r="CZ51" i="3" s="1"/>
  <c r="E26" i="3"/>
  <c r="AZ26" i="3" s="1"/>
  <c r="CV26" i="3" s="1"/>
  <c r="E39" i="7"/>
  <c r="V39" i="7" s="1"/>
  <c r="AM39" i="7" s="1"/>
  <c r="E31" i="7"/>
  <c r="V31" i="7" s="1"/>
  <c r="AM31" i="7" s="1"/>
  <c r="E37" i="7"/>
  <c r="V37" i="7" s="1"/>
  <c r="AM37" i="7" s="1"/>
  <c r="E13" i="7"/>
  <c r="V13" i="7" s="1"/>
  <c r="AM13" i="7" s="1"/>
  <c r="E25" i="7"/>
  <c r="V25" i="7" s="1"/>
  <c r="AM25" i="7" s="1"/>
  <c r="E26" i="7"/>
  <c r="V26" i="7" s="1"/>
  <c r="AM26" i="7" s="1"/>
  <c r="E12" i="7"/>
  <c r="V12" i="7" s="1"/>
  <c r="AM12" i="7" s="1"/>
  <c r="E32" i="7"/>
  <c r="V32" i="7" s="1"/>
  <c r="AM32" i="7" s="1"/>
  <c r="E20" i="7"/>
  <c r="V20" i="7" s="1"/>
  <c r="AM20" i="7" s="1"/>
  <c r="E18" i="7"/>
  <c r="V18" i="7" s="1"/>
  <c r="AM18" i="7" s="1"/>
  <c r="E21" i="7"/>
  <c r="V21" i="7" s="1"/>
  <c r="AM21" i="7" s="1"/>
  <c r="E9" i="7"/>
  <c r="V9" i="7" s="1"/>
  <c r="AM9" i="7" s="1"/>
  <c r="E10" i="7"/>
  <c r="V10" i="7" s="1"/>
  <c r="AM10" i="7" s="1"/>
  <c r="E27" i="7"/>
  <c r="V27" i="7" s="1"/>
  <c r="AM27" i="7" s="1"/>
  <c r="E14" i="7"/>
  <c r="V14" i="7" s="1"/>
  <c r="AM14" i="7" s="1"/>
  <c r="E11" i="7"/>
  <c r="V11" i="7" s="1"/>
  <c r="AM11" i="7" s="1"/>
  <c r="E17" i="7"/>
  <c r="V17" i="7" s="1"/>
  <c r="AM17" i="7" s="1"/>
  <c r="E19" i="7"/>
  <c r="V19" i="7" s="1"/>
  <c r="AM19" i="7" s="1"/>
  <c r="EX8" i="1"/>
  <c r="E16" i="7"/>
  <c r="V16" i="7" s="1"/>
  <c r="AM16" i="7" s="1"/>
  <c r="BT13" i="3"/>
  <c r="CF13" i="3"/>
  <c r="CD8" i="3"/>
  <c r="BL9" i="3"/>
  <c r="CI9" i="3"/>
  <c r="BL12" i="3"/>
  <c r="BY12" i="3"/>
  <c r="CL12" i="3"/>
  <c r="CR64" i="3"/>
  <c r="CQ58" i="3"/>
  <c r="CR51" i="3"/>
  <c r="CQ45" i="3"/>
  <c r="CR37" i="3"/>
  <c r="CQ32" i="3"/>
  <c r="CR25" i="3"/>
  <c r="CQ17" i="3"/>
  <c r="CR11" i="3"/>
  <c r="CO65" i="3"/>
  <c r="CO52" i="3"/>
  <c r="CO39" i="3"/>
  <c r="CO27" i="3"/>
  <c r="CP23" i="3"/>
  <c r="CP41" i="3"/>
  <c r="CP54" i="3"/>
  <c r="CP67" i="3"/>
  <c r="BE11" i="3"/>
  <c r="BR11" i="3"/>
  <c r="CE11" i="3"/>
  <c r="CP17" i="3"/>
  <c r="CN63" i="3"/>
  <c r="CN49" i="3"/>
  <c r="CN38" i="3"/>
  <c r="CN28" i="3"/>
  <c r="CN14" i="3"/>
  <c r="CM57" i="3"/>
  <c r="CM44" i="3"/>
  <c r="CM30" i="3"/>
  <c r="CM17" i="3"/>
  <c r="CH13" i="3"/>
  <c r="CE8" i="3"/>
  <c r="BO9" i="3"/>
  <c r="CJ9" i="3"/>
  <c r="BM12" i="3"/>
  <c r="BZ12" i="3"/>
  <c r="CN12" i="3"/>
  <c r="CQ64" i="3"/>
  <c r="CR57" i="3"/>
  <c r="CQ51" i="3"/>
  <c r="CR44" i="3"/>
  <c r="CQ37" i="3"/>
  <c r="CR31" i="3"/>
  <c r="CQ25" i="3"/>
  <c r="CR18" i="3"/>
  <c r="CQ11" i="3"/>
  <c r="CO64" i="3"/>
  <c r="CO51" i="3"/>
  <c r="CO37" i="3"/>
  <c r="CO25" i="3"/>
  <c r="CP29" i="3"/>
  <c r="CP42" i="3"/>
  <c r="CP55" i="3"/>
  <c r="CP20" i="3"/>
  <c r="BF11" i="3"/>
  <c r="BS11" i="3"/>
  <c r="CF11" i="3"/>
  <c r="CP18" i="3"/>
  <c r="CN62" i="3"/>
  <c r="CN48" i="3"/>
  <c r="CN37" i="3"/>
  <c r="CN27" i="3"/>
  <c r="CN10" i="3"/>
  <c r="CM56" i="3"/>
  <c r="CM37" i="3"/>
  <c r="CM59" i="3"/>
  <c r="CM21" i="3"/>
  <c r="CL13" i="3"/>
  <c r="CF8" i="3"/>
  <c r="BS9" i="3"/>
  <c r="CK9" i="3"/>
  <c r="BA12" i="3"/>
  <c r="BN12" i="3"/>
  <c r="CB12" i="3"/>
  <c r="CO12" i="3"/>
  <c r="CR63" i="3"/>
  <c r="CQ57" i="3"/>
  <c r="CR50" i="3"/>
  <c r="CQ44" i="3"/>
  <c r="CR38" i="3"/>
  <c r="CQ31" i="3"/>
  <c r="CR24" i="3"/>
  <c r="CQ18" i="3"/>
  <c r="CO63" i="3"/>
  <c r="CO50" i="3"/>
  <c r="CO36" i="3"/>
  <c r="CO24" i="3"/>
  <c r="CP30" i="3"/>
  <c r="CP43" i="3"/>
  <c r="CP56" i="3"/>
  <c r="CP21" i="3"/>
  <c r="BG11" i="3"/>
  <c r="BT11" i="3"/>
  <c r="CG11" i="3"/>
  <c r="CP19" i="3"/>
  <c r="CN61" i="3"/>
  <c r="CN47" i="3"/>
  <c r="CN36" i="3"/>
  <c r="CN26" i="3"/>
  <c r="CM55" i="3"/>
  <c r="CM54" i="3"/>
  <c r="CM33" i="3"/>
  <c r="CM20" i="3"/>
  <c r="CQ13" i="3"/>
  <c r="BF9" i="3"/>
  <c r="CD9" i="3"/>
  <c r="BH12" i="3"/>
  <c r="BX12" i="3"/>
  <c r="CR12" i="3"/>
  <c r="CR60" i="3"/>
  <c r="CQ52" i="3"/>
  <c r="CR42" i="3"/>
  <c r="CQ34" i="3"/>
  <c r="CQ26" i="3"/>
  <c r="CQ16" i="3"/>
  <c r="CO54" i="3"/>
  <c r="CO34" i="3"/>
  <c r="CO18" i="3"/>
  <c r="CP37" i="3"/>
  <c r="CP58" i="3"/>
  <c r="CP27" i="3"/>
  <c r="BP11" i="3"/>
  <c r="CI11" i="3"/>
  <c r="CN65" i="3"/>
  <c r="CN45" i="3"/>
  <c r="CN32" i="3"/>
  <c r="CN16" i="3"/>
  <c r="CM66" i="3"/>
  <c r="CM49" i="3"/>
  <c r="CM31" i="3"/>
  <c r="CM18" i="3"/>
  <c r="BG14" i="3"/>
  <c r="BS14" i="3"/>
  <c r="CE14" i="3"/>
  <c r="CL64" i="3"/>
  <c r="CL50" i="3"/>
  <c r="CL36" i="3"/>
  <c r="CL25" i="3"/>
  <c r="CL15" i="3"/>
  <c r="CK60" i="3"/>
  <c r="CK45" i="3"/>
  <c r="CK28" i="3"/>
  <c r="CK26" i="3"/>
  <c r="CJ67" i="3"/>
  <c r="CJ53" i="3"/>
  <c r="CJ43" i="3"/>
  <c r="CJ33" i="3"/>
  <c r="BF8" i="3"/>
  <c r="BG9" i="3"/>
  <c r="CE9" i="3"/>
  <c r="BI12" i="3"/>
  <c r="CC12" i="3"/>
  <c r="CT12" i="3"/>
  <c r="CQ60" i="3"/>
  <c r="CQ50" i="3"/>
  <c r="CQ42" i="3"/>
  <c r="CR33" i="3"/>
  <c r="CQ24" i="3"/>
  <c r="CR15" i="3"/>
  <c r="CO53" i="3"/>
  <c r="CO33" i="3"/>
  <c r="CO19" i="3"/>
  <c r="CP40" i="3"/>
  <c r="CP59" i="3"/>
  <c r="BA11" i="3"/>
  <c r="BQ11" i="3"/>
  <c r="CK11" i="3"/>
  <c r="CN64" i="3"/>
  <c r="CN44" i="3"/>
  <c r="CN31" i="3"/>
  <c r="CN15" i="3"/>
  <c r="CM65" i="3"/>
  <c r="CM48" i="3"/>
  <c r="CM35" i="3"/>
  <c r="CM19" i="3"/>
  <c r="BH14" i="3"/>
  <c r="BT14" i="3"/>
  <c r="CF14" i="3"/>
  <c r="CL63" i="3"/>
  <c r="CL49" i="3"/>
  <c r="CL40" i="3"/>
  <c r="CL32" i="3"/>
  <c r="CL10" i="3"/>
  <c r="CK58" i="3"/>
  <c r="CK44" i="3"/>
  <c r="CK56" i="3"/>
  <c r="CK21" i="3"/>
  <c r="CJ66" i="3"/>
  <c r="CJ52" i="3"/>
  <c r="CJ42" i="3"/>
  <c r="BD13" i="3"/>
  <c r="BG8" i="3"/>
  <c r="BH9" i="3"/>
  <c r="CN9" i="3"/>
  <c r="BJ12" i="3"/>
  <c r="CD12" i="3"/>
  <c r="CR67" i="3"/>
  <c r="CR59" i="3"/>
  <c r="CR49" i="3"/>
  <c r="CR41" i="3"/>
  <c r="CQ33" i="3"/>
  <c r="CR23" i="3"/>
  <c r="CQ15" i="3"/>
  <c r="CO48" i="3"/>
  <c r="CO32" i="3"/>
  <c r="CO16" i="3"/>
  <c r="CP44" i="3"/>
  <c r="CP60" i="3"/>
  <c r="BB11" i="3"/>
  <c r="BU11" i="3"/>
  <c r="CL11" i="3"/>
  <c r="CN60" i="3"/>
  <c r="CN54" i="3"/>
  <c r="CN30" i="3"/>
  <c r="CM64" i="3"/>
  <c r="CM47" i="3"/>
  <c r="CM34" i="3"/>
  <c r="CM15" i="3"/>
  <c r="BI14" i="3"/>
  <c r="BU14" i="3"/>
  <c r="CG14" i="3"/>
  <c r="CL62" i="3"/>
  <c r="CL48" i="3"/>
  <c r="CL39" i="3"/>
  <c r="CL29" i="3"/>
  <c r="CK57" i="3"/>
  <c r="CK37" i="3"/>
  <c r="CK35" i="3"/>
  <c r="CK17" i="3"/>
  <c r="BG13" i="3"/>
  <c r="BJ8" i="3"/>
  <c r="BJ9" i="3"/>
  <c r="CO9" i="3"/>
  <c r="BK12" i="3"/>
  <c r="CE12" i="3"/>
  <c r="CQ67" i="3"/>
  <c r="CR58" i="3"/>
  <c r="CQ49" i="3"/>
  <c r="CR40" i="3"/>
  <c r="CR32" i="3"/>
  <c r="CR22" i="3"/>
  <c r="CR14" i="3"/>
  <c r="B7" i="2"/>
  <c r="CO31" i="2" s="1"/>
  <c r="CO67" i="3"/>
  <c r="CO47" i="3"/>
  <c r="CO31" i="3"/>
  <c r="CO15" i="3"/>
  <c r="CP45" i="3"/>
  <c r="CP61" i="3"/>
  <c r="BC11" i="3"/>
  <c r="BV11" i="3"/>
  <c r="CM11" i="3"/>
  <c r="CN58" i="3"/>
  <c r="CN43" i="3"/>
  <c r="CN25" i="3"/>
  <c r="CM63" i="3"/>
  <c r="CM46" i="3"/>
  <c r="CM25" i="3"/>
  <c r="CM14" i="3"/>
  <c r="BJ14" i="3"/>
  <c r="BV14" i="3"/>
  <c r="CH14" i="3"/>
  <c r="CL61" i="3"/>
  <c r="CL47" i="3"/>
  <c r="CL38" i="3"/>
  <c r="CL22" i="3"/>
  <c r="CK55" i="3"/>
  <c r="CK54" i="3"/>
  <c r="CK30" i="3"/>
  <c r="CK20" i="3"/>
  <c r="BX8" i="3"/>
  <c r="CB9" i="3"/>
  <c r="BV12" i="3"/>
  <c r="CR65" i="3"/>
  <c r="CR53" i="3"/>
  <c r="CQ39" i="3"/>
  <c r="CQ27" i="3"/>
  <c r="CQ10" i="3"/>
  <c r="CO56" i="3"/>
  <c r="CO23" i="3"/>
  <c r="CP36" i="3"/>
  <c r="CP65" i="3"/>
  <c r="BN11" i="3"/>
  <c r="CP11" i="3"/>
  <c r="CN55" i="3"/>
  <c r="CN34" i="3"/>
  <c r="CM52" i="3"/>
  <c r="CM29" i="3"/>
  <c r="BP14" i="3"/>
  <c r="CJ14" i="3"/>
  <c r="CL53" i="3"/>
  <c r="CL28" i="3"/>
  <c r="CL16" i="3"/>
  <c r="CK52" i="3"/>
  <c r="CK39" i="3"/>
  <c r="CK18" i="3"/>
  <c r="CJ55" i="3"/>
  <c r="CJ36" i="3"/>
  <c r="CJ32" i="3"/>
  <c r="CJ10" i="3"/>
  <c r="CI67" i="3"/>
  <c r="CI38" i="3"/>
  <c r="CI61" i="3"/>
  <c r="CI30" i="3"/>
  <c r="CI55" i="3"/>
  <c r="CB8" i="3"/>
  <c r="CC9" i="3"/>
  <c r="BB12" i="3"/>
  <c r="BW12" i="3"/>
  <c r="CQ63" i="3"/>
  <c r="CR52" i="3"/>
  <c r="CQ38" i="3"/>
  <c r="CR26" i="3"/>
  <c r="CO55" i="3"/>
  <c r="CO28" i="3"/>
  <c r="CP38" i="3"/>
  <c r="CP66" i="3"/>
  <c r="BO11" i="3"/>
  <c r="CT11" i="3"/>
  <c r="CN53" i="3"/>
  <c r="CN33" i="3"/>
  <c r="CM51" i="3"/>
  <c r="CM22" i="3"/>
  <c r="BA14" i="3"/>
  <c r="BQ14" i="3"/>
  <c r="CK14" i="3"/>
  <c r="CL52" i="3"/>
  <c r="CL56" i="3"/>
  <c r="CL18" i="3"/>
  <c r="CK51" i="3"/>
  <c r="CK38" i="3"/>
  <c r="CK19" i="3"/>
  <c r="CJ51" i="3"/>
  <c r="CJ40" i="3"/>
  <c r="CJ29" i="3"/>
  <c r="CI40" i="3"/>
  <c r="CI63" i="3"/>
  <c r="CI56" i="3"/>
  <c r="CI58" i="3"/>
  <c r="BH13" i="3"/>
  <c r="CG8" i="3"/>
  <c r="CP9" i="3"/>
  <c r="BD12" i="3"/>
  <c r="CF12" i="3"/>
  <c r="CR62" i="3"/>
  <c r="CR48" i="3"/>
  <c r="CR36" i="3"/>
  <c r="CQ22" i="3"/>
  <c r="CO46" i="3"/>
  <c r="CO22" i="3"/>
  <c r="CP46" i="3"/>
  <c r="CP22" i="3"/>
  <c r="BW11" i="3"/>
  <c r="CP16" i="3"/>
  <c r="CN52" i="3"/>
  <c r="CN29" i="3"/>
  <c r="CM50" i="3"/>
  <c r="CM28" i="3"/>
  <c r="BB14" i="3"/>
  <c r="BR14" i="3"/>
  <c r="CL14" i="3"/>
  <c r="CL51" i="3"/>
  <c r="CL35" i="3"/>
  <c r="CL19" i="3"/>
  <c r="CK50" i="3"/>
  <c r="CK31" i="3"/>
  <c r="CK15" i="3"/>
  <c r="CJ50" i="3"/>
  <c r="CJ39" i="3"/>
  <c r="CJ22" i="3"/>
  <c r="CI10" i="3"/>
  <c r="CI41" i="3"/>
  <c r="CI65" i="3"/>
  <c r="CI28" i="3"/>
  <c r="CI24" i="3"/>
  <c r="CD34" i="3"/>
  <c r="BJ13" i="3"/>
  <c r="CN8" i="3"/>
  <c r="BB9" i="3"/>
  <c r="CQ9" i="3"/>
  <c r="BE12" i="3"/>
  <c r="CG12" i="3"/>
  <c r="CQ62" i="3"/>
  <c r="CQ48" i="3"/>
  <c r="CQ36" i="3"/>
  <c r="CR21" i="3"/>
  <c r="CO45" i="3"/>
  <c r="CO21" i="3"/>
  <c r="CP47" i="3"/>
  <c r="CP24" i="3"/>
  <c r="BY11" i="3"/>
  <c r="CP14" i="3"/>
  <c r="CN51" i="3"/>
  <c r="CN24" i="3"/>
  <c r="CM45" i="3"/>
  <c r="CM27" i="3"/>
  <c r="BC14" i="3"/>
  <c r="BW14" i="3"/>
  <c r="CT14" i="3"/>
  <c r="CL46" i="3"/>
  <c r="CL30" i="3"/>
  <c r="CK67" i="3"/>
  <c r="CK49" i="3"/>
  <c r="CK59" i="3"/>
  <c r="CK10" i="3"/>
  <c r="CJ65" i="3"/>
  <c r="CJ49" i="3"/>
  <c r="CJ38" i="3"/>
  <c r="CJ27" i="3"/>
  <c r="CI18" i="3"/>
  <c r="CI43" i="3"/>
  <c r="CI21" i="3"/>
  <c r="CI39" i="3"/>
  <c r="CI62" i="3"/>
  <c r="BT9" i="3"/>
  <c r="CJ12" i="3"/>
  <c r="CR54" i="3"/>
  <c r="CR30" i="3"/>
  <c r="CQ14" i="3"/>
  <c r="CO44" i="3"/>
  <c r="CP32" i="3"/>
  <c r="CP25" i="3"/>
  <c r="CD11" i="3"/>
  <c r="CN35" i="3"/>
  <c r="CM43" i="3"/>
  <c r="BN14" i="3"/>
  <c r="CL65" i="3"/>
  <c r="CL41" i="3"/>
  <c r="CK64" i="3"/>
  <c r="CK36" i="3"/>
  <c r="CJ47" i="3"/>
  <c r="CJ59" i="3"/>
  <c r="CI26" i="3"/>
  <c r="CI53" i="3"/>
  <c r="CI42" i="3"/>
  <c r="BX22" i="3"/>
  <c r="CC57" i="3"/>
  <c r="CE28" i="3"/>
  <c r="CE25" i="3"/>
  <c r="CE17" i="3"/>
  <c r="CE20" i="3"/>
  <c r="CF50" i="3"/>
  <c r="CF66" i="3"/>
  <c r="CF43" i="3"/>
  <c r="CF41" i="3"/>
  <c r="BU36" i="3"/>
  <c r="CT67" i="3"/>
  <c r="BI35" i="3"/>
  <c r="BU9" i="3"/>
  <c r="CK12" i="3"/>
  <c r="CQ54" i="3"/>
  <c r="CQ30" i="3"/>
  <c r="CR10" i="3"/>
  <c r="CO43" i="3"/>
  <c r="CP33" i="3"/>
  <c r="CP26" i="3"/>
  <c r="CH11" i="3"/>
  <c r="CN59" i="3"/>
  <c r="CM42" i="3"/>
  <c r="BO14" i="3"/>
  <c r="CL24" i="3"/>
  <c r="CL31" i="3"/>
  <c r="CK63" i="3"/>
  <c r="CK40" i="3"/>
  <c r="CJ46" i="3"/>
  <c r="CJ34" i="3"/>
  <c r="CI22" i="3"/>
  <c r="CI57" i="3"/>
  <c r="CI54" i="3"/>
  <c r="BP48" i="3"/>
  <c r="CF57" i="3"/>
  <c r="CE29" i="3"/>
  <c r="CE30" i="3"/>
  <c r="CE59" i="3"/>
  <c r="CE22" i="3"/>
  <c r="CF55" i="3"/>
  <c r="CF47" i="3"/>
  <c r="CF37" i="3"/>
  <c r="CF45" i="3"/>
  <c r="CT21" i="3"/>
  <c r="BU26" i="3"/>
  <c r="BN13" i="3"/>
  <c r="BW9" i="3"/>
  <c r="BF12" i="3"/>
  <c r="CP12" i="3"/>
  <c r="CR47" i="3"/>
  <c r="CR29" i="3"/>
  <c r="CO42" i="3"/>
  <c r="CP34" i="3"/>
  <c r="BD11" i="3"/>
  <c r="CN11" i="3"/>
  <c r="CN67" i="3"/>
  <c r="CN22" i="3"/>
  <c r="CM41" i="3"/>
  <c r="BX14" i="3"/>
  <c r="CL60" i="3"/>
  <c r="CL59" i="3"/>
  <c r="CK62" i="3"/>
  <c r="CK33" i="3"/>
  <c r="CJ45" i="3"/>
  <c r="CJ25" i="3"/>
  <c r="CI32" i="3"/>
  <c r="CI60" i="3"/>
  <c r="CI44" i="3"/>
  <c r="BR32" i="3"/>
  <c r="CE44" i="3"/>
  <c r="CE38" i="3"/>
  <c r="CE35" i="3"/>
  <c r="CE56" i="3"/>
  <c r="CF67" i="3"/>
  <c r="CF62" i="3"/>
  <c r="CF51" i="3"/>
  <c r="CF48" i="3"/>
  <c r="CF49" i="3"/>
  <c r="BE21" i="3"/>
  <c r="BI50" i="3"/>
  <c r="BR13" i="3"/>
  <c r="BX9" i="3"/>
  <c r="BG12" i="3"/>
  <c r="CQ12" i="3"/>
  <c r="CR46" i="3"/>
  <c r="CR28" i="3"/>
  <c r="CO41" i="3"/>
  <c r="CP35" i="3"/>
  <c r="BH11" i="3"/>
  <c r="CO11" i="3"/>
  <c r="CN66" i="3"/>
  <c r="CN17" i="3"/>
  <c r="CM36" i="3"/>
  <c r="BY14" i="3"/>
  <c r="CL58" i="3"/>
  <c r="CL33" i="3"/>
  <c r="CK61" i="3"/>
  <c r="CK34" i="3"/>
  <c r="CJ64" i="3"/>
  <c r="CJ44" i="3"/>
  <c r="CJ26" i="3"/>
  <c r="CI34" i="3"/>
  <c r="CI15" i="3"/>
  <c r="CI46" i="3"/>
  <c r="CE54" i="3"/>
  <c r="CE40" i="3"/>
  <c r="CE32" i="3"/>
  <c r="CE31" i="3"/>
  <c r="CF18" i="3"/>
  <c r="CF34" i="3"/>
  <c r="CF58" i="3"/>
  <c r="CF52" i="3"/>
  <c r="CF53" i="3"/>
  <c r="BU27" i="3"/>
  <c r="CT51" i="3"/>
  <c r="CT9" i="3"/>
  <c r="BT12" i="3"/>
  <c r="CQ46" i="3"/>
  <c r="CQ20" i="3"/>
  <c r="CO58" i="3"/>
  <c r="CP50" i="3"/>
  <c r="CB11" i="3"/>
  <c r="CN19" i="3"/>
  <c r="CM40" i="3"/>
  <c r="CC14" i="3"/>
  <c r="CL42" i="3"/>
  <c r="CK47" i="3"/>
  <c r="CJ62" i="3"/>
  <c r="CJ56" i="3"/>
  <c r="CI35" i="3"/>
  <c r="CI25" i="3"/>
  <c r="BS10" i="3"/>
  <c r="BK34" i="3"/>
  <c r="BH63" i="3"/>
  <c r="CE10" i="3"/>
  <c r="CE66" i="3"/>
  <c r="CE60" i="3"/>
  <c r="CF25" i="3"/>
  <c r="CF36" i="3"/>
  <c r="BZ46" i="3"/>
  <c r="BU50" i="3"/>
  <c r="BF15" i="3"/>
  <c r="BD10" i="3"/>
  <c r="BZ63" i="3"/>
  <c r="BT46" i="3"/>
  <c r="BL22" i="3"/>
  <c r="BG35" i="3"/>
  <c r="CT30" i="3"/>
  <c r="BY30" i="3"/>
  <c r="BL25" i="3"/>
  <c r="BA51" i="3"/>
  <c r="BI20" i="3"/>
  <c r="BB51" i="3"/>
  <c r="BF16" i="3"/>
  <c r="BM18" i="3"/>
  <c r="BB16" i="3"/>
  <c r="BQ42" i="3"/>
  <c r="BO52" i="3"/>
  <c r="CT41" i="3"/>
  <c r="CA31" i="3"/>
  <c r="BL45" i="3"/>
  <c r="BA25" i="3"/>
  <c r="BN60" i="3"/>
  <c r="BF20" i="3"/>
  <c r="BE42" i="3"/>
  <c r="BZ37" i="3"/>
  <c r="BM17" i="3"/>
  <c r="BI38" i="3"/>
  <c r="BM52" i="3"/>
  <c r="BD17" i="3"/>
  <c r="BG15" i="3"/>
  <c r="BM50" i="3"/>
  <c r="BL44" i="3"/>
  <c r="BZ58" i="3"/>
  <c r="BY28" i="3"/>
  <c r="BV62" i="3"/>
  <c r="BZ32" i="3"/>
  <c r="BT55" i="3"/>
  <c r="BD67" i="3"/>
  <c r="BN21" i="3"/>
  <c r="BQ49" i="3"/>
  <c r="BV61" i="3"/>
  <c r="BN46" i="3"/>
  <c r="BF59" i="3"/>
  <c r="BN50" i="3"/>
  <c r="BM62" i="3"/>
  <c r="CT66" i="3"/>
  <c r="BB58" i="3"/>
  <c r="BW66" i="3"/>
  <c r="BN45" i="3"/>
  <c r="BD55" i="3"/>
  <c r="BJ23" i="3"/>
  <c r="BH56" i="3"/>
  <c r="BW27" i="3"/>
  <c r="BF21" i="3"/>
  <c r="CA39" i="3"/>
  <c r="BW63" i="3"/>
  <c r="BT48" i="3"/>
  <c r="BY54" i="3"/>
  <c r="BX56" i="3"/>
  <c r="BA10" i="3"/>
  <c r="BN40" i="3"/>
  <c r="BZ48" i="3"/>
  <c r="BF47" i="3"/>
  <c r="BX39" i="3"/>
  <c r="BH37" i="3"/>
  <c r="BR66" i="3"/>
  <c r="BP19" i="3"/>
  <c r="BT27" i="3"/>
  <c r="BS67" i="3"/>
  <c r="BC33" i="3"/>
  <c r="BL55" i="3"/>
  <c r="BW54" i="3"/>
  <c r="CA54" i="3"/>
  <c r="CA64" i="3"/>
  <c r="BM10" i="3"/>
  <c r="BB22" i="3"/>
  <c r="BV32" i="3"/>
  <c r="BN44" i="3"/>
  <c r="BD24" i="3"/>
  <c r="BX31" i="3"/>
  <c r="BX17" i="3"/>
  <c r="BR34" i="3"/>
  <c r="BX34" i="3"/>
  <c r="CA15" i="3"/>
  <c r="BW22" i="3"/>
  <c r="BC44" i="3"/>
  <c r="BY33" i="3"/>
  <c r="BT52" i="3"/>
  <c r="BR51" i="3"/>
  <c r="BM51" i="3"/>
  <c r="BA58" i="3"/>
  <c r="BQ47" i="3"/>
  <c r="CC32" i="3"/>
  <c r="CC29" i="3"/>
  <c r="CC10" i="3"/>
  <c r="CC21" i="3"/>
  <c r="BJ15" i="3"/>
  <c r="BR40" i="3"/>
  <c r="CB50" i="3"/>
  <c r="BO16" i="3"/>
  <c r="BO41" i="3"/>
  <c r="BK35" i="3"/>
  <c r="BK29" i="3"/>
  <c r="BG54" i="3"/>
  <c r="BG63" i="3"/>
  <c r="BC41" i="3"/>
  <c r="BC10" i="3"/>
  <c r="BC24" i="3"/>
  <c r="BV15" i="3"/>
  <c r="CB15" i="3"/>
  <c r="CB67" i="3"/>
  <c r="CB22" i="3"/>
  <c r="CB27" i="3"/>
  <c r="BS33" i="3"/>
  <c r="BO62" i="3"/>
  <c r="BK23" i="3"/>
  <c r="BG30" i="3"/>
  <c r="BC65" i="3"/>
  <c r="BU12" i="3"/>
  <c r="CR45" i="3"/>
  <c r="CR17" i="3"/>
  <c r="CO57" i="3"/>
  <c r="CP52" i="3"/>
  <c r="CC11" i="3"/>
  <c r="CN18" i="3"/>
  <c r="CM39" i="3"/>
  <c r="CD14" i="3"/>
  <c r="CL34" i="3"/>
  <c r="CK46" i="3"/>
  <c r="CJ61" i="3"/>
  <c r="CJ35" i="3"/>
  <c r="CI31" i="3"/>
  <c r="CI59" i="3"/>
  <c r="BL53" i="3"/>
  <c r="BP42" i="3"/>
  <c r="CE24" i="3"/>
  <c r="CE47" i="3"/>
  <c r="CE64" i="3"/>
  <c r="CF10" i="3"/>
  <c r="CF30" i="3"/>
  <c r="CF60" i="3"/>
  <c r="BI66" i="3"/>
  <c r="BZ43" i="3"/>
  <c r="BQ19" i="3"/>
  <c r="BM29" i="3"/>
  <c r="BL65" i="3"/>
  <c r="BW42" i="3"/>
  <c r="BM59" i="3"/>
  <c r="BN59" i="3"/>
  <c r="BK58" i="3"/>
  <c r="BL38" i="3"/>
  <c r="BW41" i="3"/>
  <c r="BD42" i="3"/>
  <c r="BF29" i="3"/>
  <c r="BN38" i="3"/>
  <c r="BK45" i="3"/>
  <c r="CT53" i="3"/>
  <c r="BG20" i="3"/>
  <c r="BR49" i="3"/>
  <c r="CT47" i="3"/>
  <c r="BA37" i="3"/>
  <c r="BY18" i="3"/>
  <c r="BU60" i="3"/>
  <c r="BA39" i="3"/>
  <c r="BN48" i="3"/>
  <c r="BJ33" i="3"/>
  <c r="BI30" i="3"/>
  <c r="BW25" i="3"/>
  <c r="BI49" i="3"/>
  <c r="BK33" i="3"/>
  <c r="BD41" i="3"/>
  <c r="BF51" i="3"/>
  <c r="BR54" i="3"/>
  <c r="BN58" i="3"/>
  <c r="BX42" i="3"/>
  <c r="BZ22" i="3"/>
  <c r="BL17" i="3"/>
  <c r="BV46" i="3"/>
  <c r="BY64" i="3"/>
  <c r="BT65" i="3"/>
  <c r="BW21" i="3"/>
  <c r="BM27" i="3"/>
  <c r="BE66" i="3"/>
  <c r="BW33" i="3"/>
  <c r="BE43" i="3"/>
  <c r="BE44" i="3"/>
  <c r="BN22" i="3"/>
  <c r="BN61" i="3"/>
  <c r="BB32" i="3"/>
  <c r="BZ64" i="3"/>
  <c r="BU58" i="3"/>
  <c r="BJ56" i="3"/>
  <c r="CT59" i="3"/>
  <c r="BJ32" i="3"/>
  <c r="BH20" i="3"/>
  <c r="BQ36" i="3"/>
  <c r="BZ21" i="3"/>
  <c r="BA44" i="3"/>
  <c r="BL42" i="3"/>
  <c r="BV52" i="3"/>
  <c r="BZ18" i="3"/>
  <c r="BY10" i="3"/>
  <c r="BI52" i="3"/>
  <c r="BD18" i="3"/>
  <c r="BY59" i="3"/>
  <c r="BF46" i="3"/>
  <c r="BD19" i="3"/>
  <c r="BX64" i="3"/>
  <c r="BR37" i="3"/>
  <c r="BP41" i="3"/>
  <c r="BI21" i="3"/>
  <c r="BB36" i="3"/>
  <c r="BC42" i="3"/>
  <c r="BY15" i="3"/>
  <c r="BU24" i="3"/>
  <c r="CA56" i="3"/>
  <c r="BZ15" i="3"/>
  <c r="BQ16" i="3"/>
  <c r="BF50" i="3"/>
  <c r="BT31" i="3"/>
  <c r="BN24" i="3"/>
  <c r="CT33" i="3"/>
  <c r="BB23" i="3"/>
  <c r="BP45" i="3"/>
  <c r="BI67" i="3"/>
  <c r="BQ27" i="3"/>
  <c r="CA46" i="3"/>
  <c r="BW20" i="3"/>
  <c r="BT41" i="3"/>
  <c r="BY50" i="3"/>
  <c r="BV28" i="3"/>
  <c r="BF18" i="3"/>
  <c r="BJ59" i="3"/>
  <c r="BB66" i="3"/>
  <c r="CC47" i="3"/>
  <c r="CC43" i="3"/>
  <c r="CC22" i="3"/>
  <c r="CC61" i="3"/>
  <c r="BM28" i="3"/>
  <c r="BF30" i="3"/>
  <c r="CB43" i="3"/>
  <c r="BO45" i="3"/>
  <c r="BO10" i="3"/>
  <c r="BK30" i="3"/>
  <c r="BK39" i="3"/>
  <c r="BG65" i="3"/>
  <c r="BG43" i="3"/>
  <c r="BC64" i="3"/>
  <c r="BC49" i="3"/>
  <c r="CB33" i="3"/>
  <c r="BV30" i="3"/>
  <c r="CB17" i="3"/>
  <c r="CB64" i="3"/>
  <c r="CB66" i="3"/>
  <c r="BX15" i="3"/>
  <c r="BS56" i="3"/>
  <c r="BO56" i="3"/>
  <c r="BK15" i="3"/>
  <c r="BG42" i="3"/>
  <c r="BC46" i="3"/>
  <c r="BX55" i="3"/>
  <c r="BP27" i="3"/>
  <c r="BF33" i="3"/>
  <c r="BS13" i="3"/>
  <c r="CH12" i="3"/>
  <c r="CR43" i="3"/>
  <c r="CR19" i="3"/>
  <c r="CO40" i="3"/>
  <c r="CP53" i="3"/>
  <c r="CP10" i="3"/>
  <c r="CN57" i="3"/>
  <c r="CM38" i="3"/>
  <c r="CI14" i="3"/>
  <c r="CL27" i="3"/>
  <c r="CK43" i="3"/>
  <c r="CJ24" i="3"/>
  <c r="CJ30" i="3"/>
  <c r="CI37" i="3"/>
  <c r="CI36" i="3"/>
  <c r="BV29" i="3"/>
  <c r="CE33" i="3"/>
  <c r="CE51" i="3"/>
  <c r="CE21" i="3"/>
  <c r="CF24" i="3"/>
  <c r="CF38" i="3"/>
  <c r="CF64" i="3"/>
  <c r="BA26" i="3"/>
  <c r="BE64" i="3"/>
  <c r="BQ53" i="3"/>
  <c r="BI29" i="3"/>
  <c r="BL26" i="3"/>
  <c r="BM33" i="3"/>
  <c r="BB44" i="3"/>
  <c r="BE60" i="3"/>
  <c r="BI61" i="3"/>
  <c r="BU39" i="3"/>
  <c r="BL63" i="3"/>
  <c r="BJ25" i="3"/>
  <c r="BE50" i="3"/>
  <c r="BA65" i="3"/>
  <c r="BM55" i="3"/>
  <c r="BG38" i="3"/>
  <c r="CT38" i="3"/>
  <c r="BO50" i="3"/>
  <c r="BP62" i="3"/>
  <c r="BQ56" i="3"/>
  <c r="BL59" i="3"/>
  <c r="BY65" i="3"/>
  <c r="BA40" i="3"/>
  <c r="BM16" i="3"/>
  <c r="BB10" i="3"/>
  <c r="BR19" i="3"/>
  <c r="BT22" i="3"/>
  <c r="BM61" i="3"/>
  <c r="BF53" i="3"/>
  <c r="BJ41" i="3"/>
  <c r="BF19" i="3"/>
  <c r="BI15" i="3"/>
  <c r="BN20" i="3"/>
  <c r="BU16" i="3"/>
  <c r="CA24" i="3"/>
  <c r="BL51" i="3"/>
  <c r="BV48" i="3"/>
  <c r="BY17" i="3"/>
  <c r="BS31" i="3"/>
  <c r="BG21" i="3"/>
  <c r="BP34" i="3"/>
  <c r="BA66" i="3"/>
  <c r="BW32" i="3"/>
  <c r="BK22" i="3"/>
  <c r="BM44" i="3"/>
  <c r="BD37" i="3"/>
  <c r="BM32" i="3"/>
  <c r="BI45" i="3"/>
  <c r="BZ56" i="3"/>
  <c r="BU51" i="3"/>
  <c r="BX37" i="3"/>
  <c r="BJ60" i="3"/>
  <c r="BJ48" i="3"/>
  <c r="BP26" i="3"/>
  <c r="BV36" i="3"/>
  <c r="BC67" i="3"/>
  <c r="BC43" i="3"/>
  <c r="BL32" i="3"/>
  <c r="BU59" i="3"/>
  <c r="BZ30" i="3"/>
  <c r="BZ52" i="3"/>
  <c r="BR50" i="3"/>
  <c r="BD31" i="3"/>
  <c r="BW51" i="3"/>
  <c r="BN23" i="3"/>
  <c r="BD47" i="3"/>
  <c r="BX62" i="3"/>
  <c r="BR61" i="3"/>
  <c r="BY36" i="3"/>
  <c r="BF67" i="3"/>
  <c r="BP36" i="3"/>
  <c r="BS61" i="3"/>
  <c r="BY37" i="3"/>
  <c r="BU17" i="3"/>
  <c r="CA66" i="3"/>
  <c r="CT49" i="3"/>
  <c r="BH51" i="3"/>
  <c r="CT58" i="3"/>
  <c r="BU41" i="3"/>
  <c r="BR25" i="3"/>
  <c r="CT50" i="3"/>
  <c r="BB62" i="3"/>
  <c r="BH40" i="3"/>
  <c r="BK27" i="3"/>
  <c r="BJ21" i="3"/>
  <c r="BJ46" i="3"/>
  <c r="BU29" i="3"/>
  <c r="BU63" i="3"/>
  <c r="BZ16" i="3"/>
  <c r="BW29" i="3"/>
  <c r="BF62" i="3"/>
  <c r="BJ18" i="3"/>
  <c r="BB24" i="3"/>
  <c r="CC67" i="3"/>
  <c r="CC49" i="3"/>
  <c r="CC40" i="3"/>
  <c r="CC19" i="3"/>
  <c r="BI24" i="3"/>
  <c r="BQ45" i="3"/>
  <c r="BS26" i="3"/>
  <c r="BO39" i="3"/>
  <c r="BO65" i="3"/>
  <c r="BK60" i="3"/>
  <c r="BK25" i="3"/>
  <c r="BG37" i="3"/>
  <c r="BG55" i="3"/>
  <c r="BC59" i="3"/>
  <c r="BC22" i="3"/>
  <c r="BC31" i="3"/>
  <c r="BV44" i="3"/>
  <c r="CB35" i="3"/>
  <c r="CB18" i="3"/>
  <c r="CB52" i="3"/>
  <c r="BX46" i="3"/>
  <c r="BS17" i="3"/>
  <c r="BO46" i="3"/>
  <c r="BK41" i="3"/>
  <c r="BG23" i="3"/>
  <c r="BC51" i="3"/>
  <c r="CC13" i="3"/>
  <c r="CI12" i="3"/>
  <c r="CQ43" i="3"/>
  <c r="CR16" i="3"/>
  <c r="CO35" i="3"/>
  <c r="CP57" i="3"/>
  <c r="CN56" i="3"/>
  <c r="CM32" i="3"/>
  <c r="BD14" i="3"/>
  <c r="CL67" i="3"/>
  <c r="CL26" i="3"/>
  <c r="CK42" i="3"/>
  <c r="CJ60" i="3"/>
  <c r="CJ21" i="3"/>
  <c r="CI45" i="3"/>
  <c r="CI48" i="3"/>
  <c r="CD62" i="3"/>
  <c r="CA16" i="3"/>
  <c r="BF38" i="3"/>
  <c r="CE46" i="3"/>
  <c r="CE58" i="3"/>
  <c r="CE39" i="3"/>
  <c r="CF33" i="3"/>
  <c r="CF40" i="3"/>
  <c r="CF21" i="3"/>
  <c r="BT54" i="3"/>
  <c r="BE67" i="3"/>
  <c r="BI51" i="3"/>
  <c r="BD54" i="3"/>
  <c r="BW62" i="3"/>
  <c r="BI32" i="3"/>
  <c r="BA50" i="3"/>
  <c r="BD60" i="3"/>
  <c r="BA15" i="3"/>
  <c r="BW26" i="3"/>
  <c r="BD56" i="3"/>
  <c r="BJ44" i="3"/>
  <c r="BN29" i="3"/>
  <c r="BP55" i="3"/>
  <c r="BK46" i="3"/>
  <c r="BJ63" i="3"/>
  <c r="BM15" i="3"/>
  <c r="BC16" i="3"/>
  <c r="CT26" i="3"/>
  <c r="BE24" i="3"/>
  <c r="BU54" i="3"/>
  <c r="BU62" i="3"/>
  <c r="BD28" i="3"/>
  <c r="BP54" i="3"/>
  <c r="BP47" i="3"/>
  <c r="BQ23" i="3"/>
  <c r="BY19" i="3"/>
  <c r="BJ54" i="3"/>
  <c r="BA60" i="3"/>
  <c r="BA42" i="3"/>
  <c r="BD48" i="3"/>
  <c r="BQ66" i="3"/>
  <c r="CT22" i="3"/>
  <c r="BV64" i="3"/>
  <c r="CA50" i="3"/>
  <c r="BL18" i="3"/>
  <c r="BT38" i="3"/>
  <c r="BL49" i="3"/>
  <c r="BO47" i="3"/>
  <c r="BV27" i="3"/>
  <c r="BS36" i="3"/>
  <c r="BQ24" i="3"/>
  <c r="BE45" i="3"/>
  <c r="BE18" i="3"/>
  <c r="BB33" i="3"/>
  <c r="BN37" i="3"/>
  <c r="BR28" i="3"/>
  <c r="BB59" i="3"/>
  <c r="BY45" i="3"/>
  <c r="BT53" i="3"/>
  <c r="BH45" i="3"/>
  <c r="BX10" i="3"/>
  <c r="BR55" i="3"/>
  <c r="BH61" i="3"/>
  <c r="CA34" i="3"/>
  <c r="BW67" i="3"/>
  <c r="BJ62" i="3"/>
  <c r="BY24" i="3"/>
  <c r="BU42" i="3"/>
  <c r="BZ53" i="3"/>
  <c r="BY35" i="3"/>
  <c r="BB55" i="3"/>
  <c r="BA35" i="3"/>
  <c r="BW24" i="3"/>
  <c r="BN15" i="3"/>
  <c r="BT26" i="3"/>
  <c r="BX54" i="3"/>
  <c r="BX40" i="3"/>
  <c r="BD21" i="3"/>
  <c r="BZ67" i="3"/>
  <c r="BI34" i="3"/>
  <c r="BT49" i="3"/>
  <c r="BZ26" i="3"/>
  <c r="BX52" i="3"/>
  <c r="CA45" i="3"/>
  <c r="BE39" i="3"/>
  <c r="BE25" i="3"/>
  <c r="BA56" i="3"/>
  <c r="BL24" i="3"/>
  <c r="BZ10" i="3"/>
  <c r="CT37" i="3"/>
  <c r="BJ19" i="3"/>
  <c r="BP46" i="3"/>
  <c r="BL21" i="3"/>
  <c r="BG67" i="3"/>
  <c r="BM39" i="3"/>
  <c r="BW31" i="3"/>
  <c r="BV38" i="3"/>
  <c r="BZ39" i="3"/>
  <c r="BL61" i="3"/>
  <c r="BD16" i="3"/>
  <c r="BN51" i="3"/>
  <c r="BB18" i="3"/>
  <c r="CC62" i="3"/>
  <c r="CC52" i="3"/>
  <c r="CC66" i="3"/>
  <c r="CC45" i="3"/>
  <c r="BQ35" i="3"/>
  <c r="BI23" i="3"/>
  <c r="BS58" i="3"/>
  <c r="BO64" i="3"/>
  <c r="BO22" i="3"/>
  <c r="BK28" i="3"/>
  <c r="BK17" i="3"/>
  <c r="BG44" i="3"/>
  <c r="BG39" i="3"/>
  <c r="BC50" i="3"/>
  <c r="BC19" i="3"/>
  <c r="CB47" i="3"/>
  <c r="BV42" i="3"/>
  <c r="CB41" i="3"/>
  <c r="CB24" i="3"/>
  <c r="CB20" i="3"/>
  <c r="BX16" i="3"/>
  <c r="BS15" i="3"/>
  <c r="BO20" i="3"/>
  <c r="BK59" i="3"/>
  <c r="BG25" i="3"/>
  <c r="BC30" i="3"/>
  <c r="CQ61" i="3"/>
  <c r="CR20" i="3"/>
  <c r="CO17" i="3"/>
  <c r="CA11" i="3"/>
  <c r="CN20" i="3"/>
  <c r="CM10" i="3"/>
  <c r="BK14" i="3"/>
  <c r="CL54" i="3"/>
  <c r="CK32" i="3"/>
  <c r="CJ17" i="3"/>
  <c r="CI20" i="3"/>
  <c r="BX50" i="3"/>
  <c r="CE55" i="3"/>
  <c r="CE37" i="3"/>
  <c r="CF28" i="3"/>
  <c r="CF17" i="3"/>
  <c r="BI33" i="3"/>
  <c r="BU46" i="3"/>
  <c r="BA59" i="3"/>
  <c r="BW59" i="3"/>
  <c r="BH39" i="3"/>
  <c r="BM45" i="3"/>
  <c r="BR24" i="3"/>
  <c r="BL46" i="3"/>
  <c r="BM38" i="3"/>
  <c r="BW44" i="3"/>
  <c r="BD25" i="3"/>
  <c r="BN32" i="3"/>
  <c r="BG46" i="3"/>
  <c r="BA46" i="3"/>
  <c r="BT37" i="3"/>
  <c r="BU55" i="3"/>
  <c r="BD33" i="3"/>
  <c r="BF28" i="3"/>
  <c r="BT18" i="3"/>
  <c r="BI22" i="3"/>
  <c r="BA48" i="3"/>
  <c r="BB53" i="3"/>
  <c r="BA29" i="3"/>
  <c r="BY60" i="3"/>
  <c r="BU28" i="3"/>
  <c r="CA43" i="3"/>
  <c r="BB31" i="3"/>
  <c r="BO34" i="3"/>
  <c r="BI63" i="3"/>
  <c r="BN63" i="3"/>
  <c r="BF61" i="3"/>
  <c r="BE63" i="3"/>
  <c r="BF66" i="3"/>
  <c r="BX47" i="3"/>
  <c r="BH49" i="3"/>
  <c r="BP40" i="3"/>
  <c r="BP50" i="3"/>
  <c r="CA36" i="3"/>
  <c r="BS63" i="3"/>
  <c r="BS19" i="3"/>
  <c r="CA33" i="3"/>
  <c r="BQ18" i="3"/>
  <c r="BB26" i="3"/>
  <c r="BJ47" i="3"/>
  <c r="CT24" i="3"/>
  <c r="BR64" i="3"/>
  <c r="BG27" i="3"/>
  <c r="BY27" i="3"/>
  <c r="BV59" i="3"/>
  <c r="BU40" i="3"/>
  <c r="CA35" i="3"/>
  <c r="BP23" i="3"/>
  <c r="BE20" i="3"/>
  <c r="BF45" i="3"/>
  <c r="BX63" i="3"/>
  <c r="BR46" i="3"/>
  <c r="BL27" i="3"/>
  <c r="BN27" i="3"/>
  <c r="BL43" i="3"/>
  <c r="BX59" i="3"/>
  <c r="BY41" i="3"/>
  <c r="BA41" i="3"/>
  <c r="BL19" i="3"/>
  <c r="CC16" i="3"/>
  <c r="CB53" i="3"/>
  <c r="BM58" i="3"/>
  <c r="BN56" i="3"/>
  <c r="CB55" i="3"/>
  <c r="BO31" i="3"/>
  <c r="BO59" i="3"/>
  <c r="BK10" i="3"/>
  <c r="BG49" i="3"/>
  <c r="BG29" i="3"/>
  <c r="BC61" i="3"/>
  <c r="BV51" i="3"/>
  <c r="CB58" i="3"/>
  <c r="CB29" i="3"/>
  <c r="BS30" i="3"/>
  <c r="BS32" i="3"/>
  <c r="BK18" i="3"/>
  <c r="BC52" i="3"/>
  <c r="BX57" i="3"/>
  <c r="BJ66" i="3"/>
  <c r="BY29" i="3"/>
  <c r="CD50" i="3"/>
  <c r="CH17" i="3"/>
  <c r="CH34" i="3"/>
  <c r="CH56" i="3"/>
  <c r="CH39" i="3"/>
  <c r="CD55" i="3"/>
  <c r="BP24" i="3"/>
  <c r="BO21" i="3"/>
  <c r="BA57" i="3"/>
  <c r="BY55" i="3"/>
  <c r="BR43" i="3"/>
  <c r="BJ38" i="3"/>
  <c r="BF43" i="3"/>
  <c r="CD17" i="3"/>
  <c r="CG67" i="3"/>
  <c r="CD66" i="3"/>
  <c r="CD26" i="3"/>
  <c r="BK65" i="3"/>
  <c r="CG53" i="3"/>
  <c r="CG46" i="3"/>
  <c r="CG17" i="3"/>
  <c r="CG47" i="3"/>
  <c r="CR56" i="3"/>
  <c r="CO14" i="3"/>
  <c r="BL14" i="3"/>
  <c r="CL43" i="3"/>
  <c r="CK29" i="3"/>
  <c r="CJ20" i="3"/>
  <c r="CI17" i="3"/>
  <c r="BR57" i="3"/>
  <c r="CE62" i="3"/>
  <c r="CE48" i="3"/>
  <c r="CF29" i="3"/>
  <c r="CF59" i="3"/>
  <c r="BY31" i="3"/>
  <c r="BI36" i="3"/>
  <c r="BA30" i="3"/>
  <c r="BT66" i="3"/>
  <c r="BL23" i="3"/>
  <c r="BF54" i="3"/>
  <c r="BQ51" i="3"/>
  <c r="BV66" i="3"/>
  <c r="BM41" i="3"/>
  <c r="BH17" i="3"/>
  <c r="BN33" i="3"/>
  <c r="BG45" i="3"/>
  <c r="BE26" i="3"/>
  <c r="CT15" i="3"/>
  <c r="BY48" i="3"/>
  <c r="BB50" i="3"/>
  <c r="BC39" i="3"/>
  <c r="BJ40" i="3"/>
  <c r="BW35" i="3"/>
  <c r="BC62" i="3"/>
  <c r="BD50" i="3"/>
  <c r="CT44" i="3"/>
  <c r="CA44" i="3"/>
  <c r="BZ41" i="3"/>
  <c r="BW30" i="3"/>
  <c r="CA19" i="3"/>
  <c r="BA18" i="3"/>
  <c r="BR36" i="3"/>
  <c r="BM25" i="3"/>
  <c r="BJ20" i="3"/>
  <c r="BA43" i="3"/>
  <c r="BR47" i="3"/>
  <c r="BD49" i="3"/>
  <c r="BU38" i="3"/>
  <c r="BH15" i="3"/>
  <c r="BH48" i="3"/>
  <c r="BP35" i="3"/>
  <c r="BT34" i="3"/>
  <c r="BS48" i="3"/>
  <c r="BS38" i="3"/>
  <c r="CA47" i="3"/>
  <c r="BB30" i="3"/>
  <c r="BK20" i="3"/>
  <c r="BQ15" i="3"/>
  <c r="BH19" i="3"/>
  <c r="BR52" i="3"/>
  <c r="BX21" i="3"/>
  <c r="BB21" i="3"/>
  <c r="BU20" i="3"/>
  <c r="BV65" i="3"/>
  <c r="BT17" i="3"/>
  <c r="CT23" i="3"/>
  <c r="BM54" i="3"/>
  <c r="BF37" i="3"/>
  <c r="BZ31" i="3"/>
  <c r="BR42" i="3"/>
  <c r="CT27" i="3"/>
  <c r="BK21" i="3"/>
  <c r="BY22" i="3"/>
  <c r="BL39" i="3"/>
  <c r="BZ50" i="3"/>
  <c r="BO23" i="3"/>
  <c r="BV16" i="3"/>
  <c r="CC25" i="3"/>
  <c r="CC18" i="3"/>
  <c r="BQ63" i="3"/>
  <c r="CC31" i="3"/>
  <c r="CB30" i="3"/>
  <c r="BO58" i="3"/>
  <c r="BO15" i="3"/>
  <c r="BK38" i="3"/>
  <c r="BG56" i="3"/>
  <c r="BC40" i="3"/>
  <c r="BC37" i="3"/>
  <c r="BV53" i="3"/>
  <c r="CB19" i="3"/>
  <c r="CB49" i="3"/>
  <c r="BS43" i="3"/>
  <c r="BS46" i="3"/>
  <c r="BK53" i="3"/>
  <c r="BC58" i="3"/>
  <c r="BV57" i="3"/>
  <c r="BR30" i="3"/>
  <c r="BT64" i="3"/>
  <c r="CH66" i="3"/>
  <c r="CH18" i="3"/>
  <c r="CH27" i="3"/>
  <c r="CH25" i="3"/>
  <c r="CH35" i="3"/>
  <c r="CG24" i="3"/>
  <c r="CB57" i="3"/>
  <c r="BO36" i="3"/>
  <c r="BY21" i="3"/>
  <c r="BP33" i="3"/>
  <c r="BJ57" i="3"/>
  <c r="BF23" i="3"/>
  <c r="CD59" i="3"/>
  <c r="CD67" i="3"/>
  <c r="CD57" i="3"/>
  <c r="CD20" i="3"/>
  <c r="CA10" i="3"/>
  <c r="CG61" i="3"/>
  <c r="CG57" i="3"/>
  <c r="CG20" i="3"/>
  <c r="CG51" i="3"/>
  <c r="CD13" i="3"/>
  <c r="CQ56" i="3"/>
  <c r="CP31" i="3"/>
  <c r="BM14" i="3"/>
  <c r="CL21" i="3"/>
  <c r="CK22" i="3"/>
  <c r="CJ16" i="3"/>
  <c r="CI27" i="3"/>
  <c r="BB45" i="3"/>
  <c r="CE34" i="3"/>
  <c r="CE52" i="3"/>
  <c r="CF44" i="3"/>
  <c r="CF35" i="3"/>
  <c r="BA27" i="3"/>
  <c r="BM36" i="3"/>
  <c r="BQ33" i="3"/>
  <c r="BT42" i="3"/>
  <c r="BW60" i="3"/>
  <c r="BJ16" i="3"/>
  <c r="BQ41" i="3"/>
  <c r="BT15" i="3"/>
  <c r="BN43" i="3"/>
  <c r="BB17" i="3"/>
  <c r="BD66" i="3"/>
  <c r="BE54" i="3"/>
  <c r="BH35" i="3"/>
  <c r="BQ29" i="3"/>
  <c r="BL50" i="3"/>
  <c r="BO33" i="3"/>
  <c r="BM60" i="3"/>
  <c r="BP52" i="3"/>
  <c r="BY52" i="3"/>
  <c r="CT60" i="3"/>
  <c r="CT62" i="3"/>
  <c r="BR18" i="3"/>
  <c r="BZ28" i="3"/>
  <c r="CA38" i="3"/>
  <c r="BW48" i="3"/>
  <c r="BZ51" i="3"/>
  <c r="BI65" i="3"/>
  <c r="BO67" i="3"/>
  <c r="BL64" i="3"/>
  <c r="BM43" i="3"/>
  <c r="CT20" i="3"/>
  <c r="BQ38" i="3"/>
  <c r="BI17" i="3"/>
  <c r="BV39" i="3"/>
  <c r="BX44" i="3"/>
  <c r="BB60" i="3"/>
  <c r="BJ34" i="3"/>
  <c r="BI27" i="3"/>
  <c r="BT47" i="3"/>
  <c r="BT51" i="3"/>
  <c r="BZ66" i="3"/>
  <c r="BQ40" i="3"/>
  <c r="BD58" i="3"/>
  <c r="BA47" i="3"/>
  <c r="BP44" i="3"/>
  <c r="BR39" i="3"/>
  <c r="BA36" i="3"/>
  <c r="BV21" i="3"/>
  <c r="BU22" i="3"/>
  <c r="BV37" i="3"/>
  <c r="BU32" i="3"/>
  <c r="BR15" i="3"/>
  <c r="BH52" i="3"/>
  <c r="BN47" i="3"/>
  <c r="BH33" i="3"/>
  <c r="BR44" i="3"/>
  <c r="BA21" i="3"/>
  <c r="BX67" i="3"/>
  <c r="BY53" i="3"/>
  <c r="BL37" i="3"/>
  <c r="BA28" i="3"/>
  <c r="BB43" i="3"/>
  <c r="BA16" i="3"/>
  <c r="CC64" i="3"/>
  <c r="CC24" i="3"/>
  <c r="CC26" i="3"/>
  <c r="CC60" i="3"/>
  <c r="CB65" i="3"/>
  <c r="BO19" i="3"/>
  <c r="BK55" i="3"/>
  <c r="BK40" i="3"/>
  <c r="BG17" i="3"/>
  <c r="BC63" i="3"/>
  <c r="BC29" i="3"/>
  <c r="BV26" i="3"/>
  <c r="CB31" i="3"/>
  <c r="CB59" i="3"/>
  <c r="BS60" i="3"/>
  <c r="BO42" i="3"/>
  <c r="BK48" i="3"/>
  <c r="CP13" i="3"/>
  <c r="CR55" i="3"/>
  <c r="CP48" i="3"/>
  <c r="CM67" i="3"/>
  <c r="BZ14" i="3"/>
  <c r="CL17" i="3"/>
  <c r="CK27" i="3"/>
  <c r="CJ63" i="3"/>
  <c r="CJ18" i="3"/>
  <c r="CI29" i="3"/>
  <c r="BY34" i="3"/>
  <c r="CE15" i="3"/>
  <c r="CE41" i="3"/>
  <c r="CF54" i="3"/>
  <c r="CF32" i="3"/>
  <c r="CT46" i="3"/>
  <c r="BA67" i="3"/>
  <c r="CC44" i="3"/>
  <c r="BQ28" i="3"/>
  <c r="BW39" i="3"/>
  <c r="BL20" i="3"/>
  <c r="BB46" i="3"/>
  <c r="BM37" i="3"/>
  <c r="BA22" i="3"/>
  <c r="BE55" i="3"/>
  <c r="CT48" i="3"/>
  <c r="CT64" i="3"/>
  <c r="BD46" i="3"/>
  <c r="BI16" i="3"/>
  <c r="BR35" i="3"/>
  <c r="BU56" i="3"/>
  <c r="CT18" i="3"/>
  <c r="BF49" i="3"/>
  <c r="BI25" i="3"/>
  <c r="BB63" i="3"/>
  <c r="BD22" i="3"/>
  <c r="BN52" i="3"/>
  <c r="BQ58" i="3"/>
  <c r="BY51" i="3"/>
  <c r="CA40" i="3"/>
  <c r="BV41" i="3"/>
  <c r="BL56" i="3"/>
  <c r="CA53" i="3"/>
  <c r="BC36" i="3"/>
  <c r="BU52" i="3"/>
  <c r="BC55" i="3"/>
  <c r="BD65" i="3"/>
  <c r="BJ24" i="3"/>
  <c r="BJ58" i="3"/>
  <c r="BT58" i="3"/>
  <c r="BX19" i="3"/>
  <c r="BR31" i="3"/>
  <c r="BP21" i="3"/>
  <c r="BJ36" i="3"/>
  <c r="BT24" i="3"/>
  <c r="BW10" i="3"/>
  <c r="BF42" i="3"/>
  <c r="BN64" i="3"/>
  <c r="BN39" i="3"/>
  <c r="BZ29" i="3"/>
  <c r="BX43" i="3"/>
  <c r="BX53" i="3"/>
  <c r="BV34" i="3"/>
  <c r="BB27" i="3"/>
  <c r="BU64" i="3"/>
  <c r="BL33" i="3"/>
  <c r="BU37" i="3"/>
  <c r="BF40" i="3"/>
  <c r="CT55" i="3"/>
  <c r="BZ45" i="3"/>
  <c r="BP51" i="3"/>
  <c r="BH50" i="3"/>
  <c r="BU21" i="3"/>
  <c r="BJ61" i="3"/>
  <c r="BZ44" i="3"/>
  <c r="CA32" i="3"/>
  <c r="BO40" i="3"/>
  <c r="BN26" i="3"/>
  <c r="BF55" i="3"/>
  <c r="CC15" i="3"/>
  <c r="CC28" i="3"/>
  <c r="CC27" i="3"/>
  <c r="CC38" i="3"/>
  <c r="CB54" i="3"/>
  <c r="BO54" i="3"/>
  <c r="BK66" i="3"/>
  <c r="BG24" i="3"/>
  <c r="BG22" i="3"/>
  <c r="BC15" i="3"/>
  <c r="BC60" i="3"/>
  <c r="BV54" i="3"/>
  <c r="CB45" i="3"/>
  <c r="CB38" i="3"/>
  <c r="BS41" i="3"/>
  <c r="BO26" i="3"/>
  <c r="BK31" i="3"/>
  <c r="CR39" i="3"/>
  <c r="CO59" i="3"/>
  <c r="CN46" i="3"/>
  <c r="CM62" i="3"/>
  <c r="CL20" i="3"/>
  <c r="CJ31" i="3"/>
  <c r="CI66" i="3"/>
  <c r="BE33" i="3"/>
  <c r="BW53" i="3"/>
  <c r="BP58" i="3"/>
  <c r="CE42" i="3"/>
  <c r="CF56" i="3"/>
  <c r="BE32" i="3"/>
  <c r="CC39" i="3"/>
  <c r="BY38" i="3"/>
  <c r="BI44" i="3"/>
  <c r="CT52" i="3"/>
  <c r="BZ62" i="3"/>
  <c r="BE53" i="3"/>
  <c r="BK62" i="3"/>
  <c r="BM30" i="3"/>
  <c r="BQ20" i="3"/>
  <c r="BN28" i="3"/>
  <c r="BE51" i="3"/>
  <c r="BM53" i="3"/>
  <c r="BJ65" i="3"/>
  <c r="BE10" i="3"/>
  <c r="BY62" i="3"/>
  <c r="BZ54" i="3"/>
  <c r="BX28" i="3"/>
  <c r="BU34" i="3"/>
  <c r="BS47" i="3"/>
  <c r="BB20" i="3"/>
  <c r="BR53" i="3"/>
  <c r="BZ33" i="3"/>
  <c r="BX60" i="3"/>
  <c r="BR41" i="3"/>
  <c r="BT36" i="3"/>
  <c r="BZ59" i="3"/>
  <c r="BV31" i="3"/>
  <c r="BV49" i="3"/>
  <c r="BH66" i="3"/>
  <c r="BB61" i="3"/>
  <c r="BQ67" i="3"/>
  <c r="CA29" i="3"/>
  <c r="BL66" i="3"/>
  <c r="BP28" i="3"/>
  <c r="CT40" i="3"/>
  <c r="BH10" i="3"/>
  <c r="BH32" i="3"/>
  <c r="BZ36" i="3"/>
  <c r="CA26" i="3"/>
  <c r="BZ49" i="3"/>
  <c r="BB49" i="3"/>
  <c r="CC50" i="3"/>
  <c r="CC46" i="3"/>
  <c r="BI18" i="3"/>
  <c r="CB32" i="3"/>
  <c r="BO66" i="3"/>
  <c r="BG52" i="3"/>
  <c r="BG32" i="3"/>
  <c r="BC18" i="3"/>
  <c r="CB60" i="3"/>
  <c r="CB48" i="3"/>
  <c r="BS53" i="3"/>
  <c r="BG28" i="3"/>
  <c r="BX26" i="3"/>
  <c r="BL41" i="3"/>
  <c r="CH46" i="3"/>
  <c r="CH45" i="3"/>
  <c r="CH43" i="3"/>
  <c r="CH42" i="3"/>
  <c r="CT34" i="3"/>
  <c r="BX41" i="3"/>
  <c r="BE57" i="3"/>
  <c r="CA65" i="3"/>
  <c r="BR22" i="3"/>
  <c r="BH34" i="3"/>
  <c r="BB54" i="3"/>
  <c r="CD48" i="3"/>
  <c r="CD49" i="3"/>
  <c r="CD22" i="3"/>
  <c r="CA18" i="3"/>
  <c r="CG34" i="3"/>
  <c r="CG60" i="3"/>
  <c r="CG59" i="3"/>
  <c r="CG37" i="3"/>
  <c r="CR35" i="3"/>
  <c r="CO30" i="3"/>
  <c r="CN42" i="3"/>
  <c r="CM61" i="3"/>
  <c r="CK66" i="3"/>
  <c r="CJ19" i="3"/>
  <c r="BT25" i="3"/>
  <c r="CE63" i="3"/>
  <c r="CF31" i="3"/>
  <c r="CT63" i="3"/>
  <c r="BQ64" i="3"/>
  <c r="BL28" i="3"/>
  <c r="BE62" i="3"/>
  <c r="BE30" i="3"/>
  <c r="BU49" i="3"/>
  <c r="BD20" i="3"/>
  <c r="BA17" i="3"/>
  <c r="BQ55" i="3"/>
  <c r="BQ61" i="3"/>
  <c r="BY43" i="3"/>
  <c r="BB52" i="3"/>
  <c r="BA49" i="3"/>
  <c r="BN55" i="3"/>
  <c r="BD62" i="3"/>
  <c r="BY46" i="3"/>
  <c r="BZ25" i="3"/>
  <c r="BX45" i="3"/>
  <c r="BE34" i="3"/>
  <c r="BL16" i="3"/>
  <c r="BH41" i="3"/>
  <c r="BQ32" i="3"/>
  <c r="BY44" i="3"/>
  <c r="BD23" i="3"/>
  <c r="BH24" i="3"/>
  <c r="BM34" i="3"/>
  <c r="BZ60" i="3"/>
  <c r="BU18" i="3"/>
  <c r="BI41" i="3"/>
  <c r="BH43" i="3"/>
  <c r="BJ45" i="3"/>
  <c r="BW34" i="3"/>
  <c r="CT32" i="3"/>
  <c r="BY16" i="3"/>
  <c r="BF26" i="3"/>
  <c r="BU65" i="3"/>
  <c r="BX33" i="3"/>
  <c r="BH22" i="3"/>
  <c r="BD36" i="3"/>
  <c r="CA58" i="3"/>
  <c r="CA37" i="3"/>
  <c r="BD40" i="3"/>
  <c r="CC53" i="3"/>
  <c r="CC20" i="3"/>
  <c r="BQ48" i="3"/>
  <c r="BS28" i="3"/>
  <c r="BO32" i="3"/>
  <c r="BG62" i="3"/>
  <c r="BG60" i="3"/>
  <c r="BS16" i="3"/>
  <c r="CB37" i="3"/>
  <c r="CB51" i="3"/>
  <c r="BS18" i="3"/>
  <c r="BG47" i="3"/>
  <c r="CE57" i="3"/>
  <c r="BR62" i="3"/>
  <c r="CA63" i="3"/>
  <c r="CH54" i="3"/>
  <c r="CH44" i="3"/>
  <c r="CH40" i="3"/>
  <c r="CH33" i="3"/>
  <c r="BU57" i="3"/>
  <c r="BE41" i="3"/>
  <c r="CA27" i="3"/>
  <c r="BP22" i="3"/>
  <c r="BH21" i="3"/>
  <c r="BB28" i="3"/>
  <c r="CD52" i="3"/>
  <c r="CD47" i="3"/>
  <c r="CD16" i="3"/>
  <c r="CG30" i="3"/>
  <c r="CG55" i="3"/>
  <c r="CG25" i="3"/>
  <c r="CG58" i="3"/>
  <c r="CC65" i="3"/>
  <c r="CC48" i="3"/>
  <c r="BO18" i="3"/>
  <c r="BG59" i="3"/>
  <c r="BG26" i="3"/>
  <c r="BK44" i="3"/>
  <c r="CB34" i="3"/>
  <c r="CB63" i="3"/>
  <c r="BS52" i="3"/>
  <c r="CH41" i="3"/>
  <c r="CH32" i="3"/>
  <c r="BY32" i="3"/>
  <c r="BN31" i="3"/>
  <c r="BH16" i="3"/>
  <c r="CD60" i="3"/>
  <c r="BL8" i="3"/>
  <c r="CR34" i="3"/>
  <c r="CO29" i="3"/>
  <c r="CN41" i="3"/>
  <c r="CM60" i="3"/>
  <c r="BE14" i="3"/>
  <c r="CK65" i="3"/>
  <c r="CJ15" i="3"/>
  <c r="BD57" i="3"/>
  <c r="CE27" i="3"/>
  <c r="CF46" i="3"/>
  <c r="CF39" i="3"/>
  <c r="BE23" i="3"/>
  <c r="BW37" i="3"/>
  <c r="BB65" i="3"/>
  <c r="BQ17" i="3"/>
  <c r="BE58" i="3"/>
  <c r="BE65" i="3"/>
  <c r="CT35" i="3"/>
  <c r="BQ62" i="3"/>
  <c r="BP20" i="3"/>
  <c r="BT39" i="3"/>
  <c r="CT39" i="3"/>
  <c r="BL10" i="3"/>
  <c r="BD52" i="3"/>
  <c r="BO24" i="3"/>
  <c r="BL31" i="3"/>
  <c r="BY47" i="3"/>
  <c r="BU66" i="3"/>
  <c r="BX36" i="3"/>
  <c r="BV50" i="3"/>
  <c r="BN65" i="3"/>
  <c r="BQ59" i="3"/>
  <c r="BL29" i="3"/>
  <c r="BD15" i="3"/>
  <c r="BX24" i="3"/>
  <c r="BJ27" i="3"/>
  <c r="CA49" i="3"/>
  <c r="BW56" i="3"/>
  <c r="BF35" i="3"/>
  <c r="BH38" i="3"/>
  <c r="BJ31" i="3"/>
  <c r="BD27" i="3"/>
  <c r="BE38" i="3"/>
  <c r="BY39" i="3"/>
  <c r="BR33" i="3"/>
  <c r="BT19" i="3"/>
  <c r="BD35" i="3"/>
  <c r="BP37" i="3"/>
  <c r="CT36" i="3"/>
  <c r="BS44" i="3"/>
  <c r="BY66" i="3"/>
  <c r="BD61" i="3"/>
  <c r="BQ30" i="3"/>
  <c r="BS66" i="3"/>
  <c r="BG18" i="3"/>
  <c r="BZ57" i="3"/>
  <c r="BX61" i="3"/>
  <c r="BY58" i="3"/>
  <c r="CH36" i="3"/>
  <c r="CH24" i="3"/>
  <c r="BU31" i="3"/>
  <c r="BC35" i="3"/>
  <c r="CD21" i="3"/>
  <c r="CD45" i="3"/>
  <c r="CD15" i="3"/>
  <c r="CG28" i="3"/>
  <c r="CG52" i="3"/>
  <c r="CG22" i="3"/>
  <c r="CG63" i="3"/>
  <c r="BR8" i="3"/>
  <c r="BD9" i="3"/>
  <c r="BP12" i="3"/>
  <c r="CQ28" i="3"/>
  <c r="CO20" i="3"/>
  <c r="CN40" i="3"/>
  <c r="CM58" i="3"/>
  <c r="BF14" i="3"/>
  <c r="CK24" i="3"/>
  <c r="CI16" i="3"/>
  <c r="BI57" i="3"/>
  <c r="CE19" i="3"/>
  <c r="CF15" i="3"/>
  <c r="CF61" i="3"/>
  <c r="BZ17" i="3"/>
  <c r="BJ22" i="3"/>
  <c r="BV10" i="3"/>
  <c r="BA33" i="3"/>
  <c r="BM24" i="3"/>
  <c r="BB38" i="3"/>
  <c r="BJ17" i="3"/>
  <c r="BK64" i="3"/>
  <c r="BD43" i="3"/>
  <c r="BI55" i="3"/>
  <c r="BE17" i="3"/>
  <c r="BA20" i="3"/>
  <c r="BW17" i="3"/>
  <c r="BK61" i="3"/>
  <c r="BE59" i="3"/>
  <c r="BV25" i="3"/>
  <c r="BX32" i="3"/>
  <c r="BV55" i="3"/>
  <c r="BH36" i="3"/>
  <c r="BT32" i="3"/>
  <c r="CT25" i="3"/>
  <c r="BK24" i="3"/>
  <c r="BL60" i="3"/>
  <c r="BX65" i="3"/>
  <c r="BH44" i="3"/>
  <c r="BC21" i="3"/>
  <c r="BS25" i="3"/>
  <c r="BZ42" i="3"/>
  <c r="BJ29" i="3"/>
  <c r="BP56" i="3"/>
  <c r="BR16" i="3"/>
  <c r="BN36" i="3"/>
  <c r="BT43" i="3"/>
  <c r="BY63" i="3"/>
  <c r="BQ60" i="3"/>
  <c r="BD29" i="3"/>
  <c r="BB15" i="3"/>
  <c r="BP10" i="3"/>
  <c r="BQ34" i="3"/>
  <c r="BV22" i="3"/>
  <c r="BY25" i="3"/>
  <c r="BN49" i="3"/>
  <c r="CC17" i="3"/>
  <c r="BA24" i="3"/>
  <c r="CC63" i="3"/>
  <c r="BS65" i="3"/>
  <c r="BK54" i="3"/>
  <c r="BG10" i="3"/>
  <c r="BC47" i="3"/>
  <c r="BV19" i="3"/>
  <c r="CB62" i="3"/>
  <c r="CB26" i="3"/>
  <c r="BO25" i="3"/>
  <c r="BG19" i="3"/>
  <c r="BQ57" i="3"/>
  <c r="BH65" i="3"/>
  <c r="BD45" i="3"/>
  <c r="CH38" i="3"/>
  <c r="CH28" i="3"/>
  <c r="CH29" i="3"/>
  <c r="CH26" i="3"/>
  <c r="BS39" i="3"/>
  <c r="BC57" i="3"/>
  <c r="BW28" i="3"/>
  <c r="BN54" i="3"/>
  <c r="BH47" i="3"/>
  <c r="CD64" i="3"/>
  <c r="CD42" i="3"/>
  <c r="BD44" i="3"/>
  <c r="CG36" i="3"/>
  <c r="CG50" i="3"/>
  <c r="CG19" i="3"/>
  <c r="CG27" i="3"/>
  <c r="CP8" i="3"/>
  <c r="BE9" i="3"/>
  <c r="BQ12" i="3"/>
  <c r="CR27" i="3"/>
  <c r="CP49" i="3"/>
  <c r="CN39" i="3"/>
  <c r="CM53" i="3"/>
  <c r="CA14" i="3"/>
  <c r="CK53" i="3"/>
  <c r="CI33" i="3"/>
  <c r="BN57" i="3"/>
  <c r="CE36" i="3"/>
  <c r="CF16" i="3"/>
  <c r="GN64" i="1"/>
  <c r="GR64" i="1"/>
  <c r="E8" i="7"/>
  <c r="V8" i="7" s="1"/>
  <c r="AM8" i="7" s="1"/>
  <c r="GK30" i="1"/>
  <c r="GK41" i="1"/>
  <c r="GK38" i="1"/>
  <c r="GK79" i="1"/>
  <c r="GK78" i="1"/>
  <c r="FI18" i="1"/>
  <c r="FI20" i="1"/>
  <c r="EX16" i="1"/>
  <c r="EX65" i="1"/>
  <c r="EX81" i="1"/>
  <c r="EX32" i="1"/>
  <c r="EX66" i="1"/>
  <c r="EX50" i="1"/>
  <c r="EX30" i="1"/>
  <c r="EX62" i="1"/>
  <c r="EX48" i="1"/>
  <c r="EX45" i="1"/>
  <c r="EX31" i="1"/>
  <c r="EX72" i="1"/>
  <c r="EX23" i="1"/>
  <c r="EX41" i="1"/>
  <c r="EX28" i="1"/>
  <c r="EX53" i="1"/>
  <c r="EX83" i="1"/>
  <c r="EX27" i="1"/>
  <c r="EX18" i="1"/>
  <c r="EX33" i="1"/>
  <c r="EX88" i="1"/>
  <c r="EX38" i="1"/>
  <c r="EX82" i="1"/>
  <c r="EX76" i="1"/>
  <c r="EX52" i="1"/>
  <c r="EX60" i="1"/>
  <c r="EX43" i="1"/>
  <c r="EX57" i="1"/>
  <c r="EX39" i="1"/>
  <c r="EX34" i="1"/>
  <c r="EX78" i="1"/>
  <c r="EX7" i="1"/>
  <c r="EM8" i="1"/>
  <c r="EM10" i="1"/>
  <c r="EM51" i="1"/>
  <c r="EM45" i="1"/>
  <c r="EM27" i="1"/>
  <c r="EM44" i="1"/>
  <c r="EM25" i="1"/>
  <c r="EM74" i="1"/>
  <c r="EM70" i="1"/>
  <c r="EM73" i="1"/>
  <c r="EM35" i="1"/>
  <c r="EM38" i="1"/>
  <c r="EM41" i="1"/>
  <c r="EM37" i="1"/>
  <c r="EM65" i="1"/>
  <c r="EM57" i="1"/>
  <c r="EM87" i="1"/>
  <c r="EM50" i="1"/>
  <c r="EM43" i="1"/>
  <c r="EM55" i="1"/>
  <c r="EM56" i="1"/>
  <c r="EM64" i="1"/>
  <c r="EM34" i="1"/>
  <c r="EM39" i="1"/>
  <c r="EM88" i="1"/>
  <c r="EM47" i="1"/>
  <c r="EM46" i="1"/>
  <c r="EM67" i="1"/>
  <c r="EM7" i="1"/>
  <c r="EM77" i="1"/>
  <c r="EM78" i="1"/>
  <c r="EM84" i="1"/>
  <c r="EM48" i="1"/>
  <c r="EM20" i="1"/>
  <c r="EM62" i="1"/>
  <c r="EM32" i="1"/>
  <c r="EM18" i="1"/>
  <c r="EM54" i="1"/>
  <c r="EM82" i="1"/>
  <c r="EM24" i="1"/>
  <c r="EM72" i="1"/>
  <c r="EM59" i="1"/>
  <c r="EM71" i="1"/>
  <c r="EM76" i="1"/>
  <c r="EM30" i="1"/>
  <c r="EM33" i="1"/>
  <c r="EM49" i="1"/>
  <c r="EM75" i="1"/>
  <c r="EM29" i="1"/>
  <c r="EM68" i="1"/>
  <c r="EM53" i="1"/>
  <c r="EM21" i="1"/>
  <c r="EM22" i="1"/>
  <c r="EB81" i="1"/>
  <c r="EB62" i="1"/>
  <c r="EB37" i="1"/>
  <c r="EB32" i="1"/>
  <c r="EB79" i="1"/>
  <c r="EB38" i="1"/>
  <c r="EB24" i="1"/>
  <c r="DQ8" i="1"/>
  <c r="DQ76" i="1"/>
  <c r="DQ70" i="1"/>
  <c r="DQ78" i="1"/>
  <c r="DQ66" i="1"/>
  <c r="DQ53" i="1"/>
  <c r="DQ61" i="1"/>
  <c r="DQ73" i="1"/>
  <c r="DQ77" i="1"/>
  <c r="DQ21" i="1"/>
  <c r="DQ71" i="1"/>
  <c r="DQ84" i="1"/>
  <c r="DE36" i="1"/>
  <c r="DE39" i="1"/>
  <c r="DE86" i="1"/>
  <c r="E15" i="7"/>
  <c r="V15" i="7" s="1"/>
  <c r="AM15" i="7" s="1"/>
  <c r="E28" i="5"/>
  <c r="R28" i="5" s="1"/>
  <c r="AF28" i="5" s="1"/>
  <c r="E26" i="5"/>
  <c r="R26" i="5" s="1"/>
  <c r="AF26" i="5" s="1"/>
  <c r="E29" i="5"/>
  <c r="R29" i="5" s="1"/>
  <c r="AF29" i="5" s="1"/>
  <c r="E30" i="5"/>
  <c r="R30" i="5" s="1"/>
  <c r="AF30" i="5" s="1"/>
  <c r="E27" i="5"/>
  <c r="R27" i="5" s="1"/>
  <c r="AF27" i="5" s="1"/>
  <c r="E33" i="5"/>
  <c r="R33" i="5" s="1"/>
  <c r="AF33" i="5" s="1"/>
  <c r="E20" i="5"/>
  <c r="R20" i="5" s="1"/>
  <c r="AF20" i="5" s="1"/>
  <c r="E13" i="5"/>
  <c r="R13" i="5" s="1"/>
  <c r="AF13" i="5" s="1"/>
  <c r="E19" i="5"/>
  <c r="R19" i="5" s="1"/>
  <c r="AF19" i="5" s="1"/>
  <c r="E11" i="5"/>
  <c r="R11" i="5" s="1"/>
  <c r="AF11" i="5" s="1"/>
  <c r="E32" i="5"/>
  <c r="R32" i="5" s="1"/>
  <c r="AF32" i="5" s="1"/>
  <c r="E15" i="5"/>
  <c r="R15" i="5" s="1"/>
  <c r="AF15" i="5" s="1"/>
  <c r="E12" i="5"/>
  <c r="R12" i="5" s="1"/>
  <c r="AF12" i="5" s="1"/>
  <c r="E9" i="5"/>
  <c r="R9" i="5" s="1"/>
  <c r="AF9" i="5" s="1"/>
  <c r="GN71" i="1"/>
  <c r="GR71" i="1"/>
  <c r="E35" i="8"/>
  <c r="E11" i="8"/>
  <c r="E25" i="8"/>
  <c r="EF67" i="1"/>
  <c r="EF62" i="1"/>
  <c r="EF64" i="1"/>
  <c r="EF46" i="1"/>
  <c r="DU6" i="1"/>
  <c r="DU24" i="1"/>
  <c r="DU59" i="1"/>
  <c r="DU57" i="1"/>
  <c r="DU39" i="1"/>
  <c r="DU61" i="1"/>
  <c r="DU67" i="1"/>
  <c r="DU46" i="1"/>
  <c r="DU50" i="1"/>
  <c r="DU42" i="1"/>
  <c r="DU86" i="1"/>
  <c r="DU72" i="1"/>
  <c r="DU79" i="1"/>
  <c r="DU38" i="1"/>
  <c r="DU65" i="1"/>
  <c r="DU74" i="1"/>
  <c r="DU73" i="1"/>
  <c r="DU25" i="1"/>
  <c r="DU85" i="1"/>
  <c r="DU41" i="1"/>
  <c r="DU83" i="1"/>
  <c r="DU88" i="1"/>
  <c r="DU7" i="1"/>
  <c r="DU48" i="1"/>
  <c r="DU70" i="1"/>
  <c r="DU27" i="1"/>
  <c r="DU47" i="1"/>
  <c r="DI13" i="1"/>
  <c r="DI22" i="1"/>
  <c r="DI10" i="1"/>
  <c r="DI12" i="1"/>
  <c r="DI15" i="1"/>
  <c r="DI61" i="1"/>
  <c r="DI40" i="1"/>
  <c r="DI87" i="1"/>
  <c r="DI18" i="1"/>
  <c r="DI42" i="1"/>
  <c r="DI63" i="1"/>
  <c r="DI79" i="1"/>
  <c r="DI80" i="1"/>
  <c r="DI43" i="1"/>
  <c r="DI35" i="1"/>
  <c r="DI14" i="1"/>
  <c r="DI57" i="1"/>
  <c r="DI45" i="1"/>
  <c r="DI75" i="1"/>
  <c r="DI85" i="1"/>
  <c r="DI78" i="1"/>
  <c r="DI8" i="1"/>
  <c r="DI55" i="1"/>
  <c r="DI26" i="1"/>
  <c r="DI83" i="1"/>
  <c r="DI73" i="1"/>
  <c r="DI76" i="1"/>
  <c r="DI47" i="1"/>
  <c r="DI24" i="1"/>
  <c r="DI56" i="1"/>
  <c r="DI68" i="1"/>
  <c r="DI48" i="1"/>
  <c r="DI64" i="1"/>
  <c r="DI51" i="1"/>
  <c r="DI52" i="1"/>
  <c r="DI58" i="1"/>
  <c r="CW6" i="1"/>
  <c r="CW84" i="1"/>
  <c r="CW32" i="1"/>
  <c r="CW43" i="1"/>
  <c r="CW69" i="1"/>
  <c r="CW35" i="1"/>
  <c r="CW65" i="1"/>
  <c r="CW75" i="1"/>
  <c r="CW50" i="1"/>
  <c r="CW23" i="1"/>
  <c r="CW51" i="1"/>
  <c r="CW39" i="1"/>
  <c r="CW57" i="1"/>
  <c r="CW31" i="1"/>
  <c r="CW59" i="1"/>
  <c r="CW85" i="1"/>
  <c r="CW30" i="1"/>
  <c r="CW80" i="1"/>
  <c r="GD69" i="1"/>
  <c r="GD42" i="1"/>
  <c r="GD85" i="1"/>
  <c r="GD41" i="1"/>
  <c r="FU62" i="1"/>
  <c r="FU51" i="1"/>
  <c r="FU78" i="1"/>
  <c r="FL19" i="1"/>
  <c r="FL52" i="1"/>
  <c r="FA60" i="1"/>
  <c r="FA6" i="1"/>
  <c r="EP22" i="1"/>
  <c r="EP42" i="1"/>
  <c r="EP88" i="1"/>
  <c r="EP67" i="1"/>
  <c r="EP53" i="1"/>
  <c r="EP85" i="1"/>
  <c r="EP41" i="1"/>
  <c r="EP87" i="1"/>
  <c r="EP35" i="1"/>
  <c r="EP70" i="1"/>
  <c r="EP66" i="1"/>
  <c r="EP51" i="1"/>
  <c r="EP24" i="1"/>
  <c r="DT64" i="1"/>
  <c r="DT28" i="1"/>
  <c r="DH22" i="1"/>
  <c r="DH10" i="1"/>
  <c r="DH12" i="1"/>
  <c r="DH13" i="1"/>
  <c r="DH81" i="1"/>
  <c r="DH71" i="1"/>
  <c r="DH59" i="1"/>
  <c r="DH51" i="1"/>
  <c r="DH20" i="1"/>
  <c r="DH42" i="1"/>
  <c r="DH25" i="1"/>
  <c r="DH68" i="1"/>
  <c r="DH80" i="1"/>
  <c r="DH28" i="1"/>
  <c r="DH30" i="1"/>
  <c r="DH49" i="1"/>
  <c r="DH35" i="1"/>
  <c r="DH38" i="1"/>
  <c r="DH58" i="1"/>
  <c r="DH64" i="1"/>
  <c r="DH57" i="1"/>
  <c r="GC30" i="1"/>
  <c r="GC44" i="1"/>
  <c r="GC85" i="1"/>
  <c r="EO13" i="1"/>
  <c r="EO22" i="1"/>
  <c r="EO44" i="1"/>
  <c r="EO39" i="1"/>
  <c r="EO72" i="1"/>
  <c r="EO84" i="1"/>
  <c r="EO88" i="1"/>
  <c r="EO63" i="1"/>
  <c r="EO65" i="1"/>
  <c r="EO75" i="1"/>
  <c r="EO19" i="1"/>
  <c r="EO53" i="1"/>
  <c r="EO74" i="1"/>
  <c r="ED17" i="1"/>
  <c r="ED13" i="1"/>
  <c r="ED86" i="1"/>
  <c r="ED83" i="1"/>
  <c r="ED53" i="1"/>
  <c r="ED63" i="1"/>
  <c r="ED34" i="1"/>
  <c r="ED30" i="1"/>
  <c r="ED25" i="1"/>
  <c r="ED48" i="1"/>
  <c r="DS17" i="1"/>
  <c r="DS13" i="1"/>
  <c r="DS16" i="1"/>
  <c r="DS12" i="1"/>
  <c r="DS15" i="1"/>
  <c r="DS10" i="1"/>
  <c r="DS14" i="1"/>
  <c r="DS11" i="1"/>
  <c r="DS22" i="1"/>
  <c r="DS6" i="1"/>
  <c r="DG11" i="1"/>
  <c r="DG10" i="1"/>
  <c r="DG12" i="1"/>
  <c r="GL20" i="1"/>
  <c r="GL39" i="1"/>
  <c r="GL79" i="1"/>
  <c r="GL68" i="1"/>
  <c r="GL87" i="1"/>
  <c r="GL11" i="1"/>
  <c r="GL29" i="1"/>
  <c r="GL52" i="1"/>
  <c r="GL77" i="1"/>
  <c r="GL69" i="1"/>
  <c r="GL28" i="1"/>
  <c r="GL42" i="1"/>
  <c r="GL62" i="1"/>
  <c r="GL72" i="1"/>
  <c r="GL9" i="1"/>
  <c r="GL40" i="1"/>
  <c r="GL54" i="1"/>
  <c r="GL80" i="1"/>
  <c r="GL14" i="1"/>
  <c r="GL8" i="1"/>
  <c r="GL7" i="1"/>
  <c r="GL38" i="1"/>
  <c r="GL58" i="1"/>
  <c r="GL81" i="1"/>
  <c r="GL12" i="1"/>
  <c r="GL18" i="1"/>
  <c r="GL43" i="1"/>
  <c r="GL59" i="1"/>
  <c r="GL82" i="1"/>
  <c r="GL19" i="1"/>
  <c r="GL36" i="1"/>
  <c r="GL61" i="1"/>
  <c r="GL83" i="1"/>
  <c r="GL44" i="1"/>
  <c r="GL75" i="1"/>
  <c r="GL46" i="1"/>
  <c r="GL76" i="1"/>
  <c r="GL48" i="1"/>
  <c r="GL78" i="1"/>
  <c r="GL21" i="1"/>
  <c r="GL66" i="1"/>
  <c r="GL86" i="1"/>
  <c r="GL33" i="1"/>
  <c r="GL26" i="1"/>
  <c r="GL57" i="1"/>
  <c r="GL50" i="1"/>
  <c r="FS19" i="1"/>
  <c r="FS75" i="1"/>
  <c r="FS25" i="1"/>
  <c r="EN30" i="1"/>
  <c r="EN27" i="1"/>
  <c r="EC16" i="1"/>
  <c r="EC8" i="1"/>
  <c r="EC78" i="1"/>
  <c r="EC40" i="1"/>
  <c r="EC41" i="1"/>
  <c r="EC77" i="1"/>
  <c r="EC34" i="1"/>
  <c r="EC52" i="1"/>
  <c r="EC74" i="1"/>
  <c r="EC24" i="1"/>
  <c r="EC45" i="1"/>
  <c r="EC66" i="1"/>
  <c r="EC51" i="1"/>
  <c r="EC60" i="1"/>
  <c r="EC70" i="1"/>
  <c r="EC18" i="1"/>
  <c r="EC31" i="1"/>
  <c r="EC37" i="1"/>
  <c r="EC81" i="1"/>
  <c r="EC19" i="1"/>
  <c r="EC65" i="1"/>
  <c r="EC86" i="1"/>
  <c r="EC36" i="1"/>
  <c r="EC28" i="1"/>
  <c r="EC72" i="1"/>
  <c r="EC32" i="1"/>
  <c r="EC23" i="1"/>
  <c r="EC20" i="1"/>
  <c r="EC47" i="1"/>
  <c r="EC38" i="1"/>
  <c r="EC85" i="1"/>
  <c r="EC61" i="1"/>
  <c r="EC87" i="1"/>
  <c r="EC82" i="1"/>
  <c r="EC76" i="1"/>
  <c r="EC63" i="1"/>
  <c r="EC46" i="1"/>
  <c r="EC43" i="1"/>
  <c r="EC68" i="1"/>
  <c r="EC27" i="1"/>
  <c r="DR17" i="1"/>
  <c r="DR16" i="1"/>
  <c r="DR12" i="1"/>
  <c r="DR15" i="1"/>
  <c r="DR10" i="1"/>
  <c r="DR11" i="1"/>
  <c r="DR22" i="1"/>
  <c r="DR58" i="1"/>
  <c r="DR60" i="1"/>
  <c r="DR53" i="1"/>
  <c r="DR55" i="1"/>
  <c r="DR79" i="1"/>
  <c r="DR44" i="1"/>
  <c r="DR32" i="1"/>
  <c r="DR14" i="1"/>
  <c r="DR28" i="1"/>
  <c r="DR23" i="1"/>
  <c r="DR78" i="1"/>
  <c r="DR6" i="1"/>
  <c r="DR80" i="1"/>
  <c r="DR85" i="1"/>
  <c r="DR59" i="1"/>
  <c r="DR43" i="1"/>
  <c r="DR54" i="1"/>
  <c r="GJ82" i="1"/>
  <c r="GJ73" i="1"/>
  <c r="GJ72" i="1"/>
  <c r="GJ12" i="1"/>
  <c r="GA56" i="1"/>
  <c r="GA19" i="1"/>
  <c r="GA72" i="1"/>
  <c r="GA40" i="1"/>
  <c r="EL22" i="1"/>
  <c r="EL6" i="1"/>
  <c r="EL8" i="1"/>
  <c r="GI17" i="1"/>
  <c r="GI60" i="1"/>
  <c r="GI59" i="1"/>
  <c r="GI51" i="1"/>
  <c r="GI50" i="1"/>
  <c r="GI28" i="1"/>
  <c r="GI27" i="1"/>
  <c r="FZ73" i="1"/>
  <c r="FZ69" i="1"/>
  <c r="FZ61" i="1"/>
  <c r="FZ62" i="1"/>
  <c r="FZ56" i="1"/>
  <c r="FZ26" i="1"/>
  <c r="FZ19" i="1"/>
  <c r="FZ43" i="1"/>
  <c r="FZ88" i="1"/>
  <c r="FZ45" i="1"/>
  <c r="EV17" i="1"/>
  <c r="EV6" i="1"/>
  <c r="EV15" i="1"/>
  <c r="GH87" i="1"/>
  <c r="GH42" i="1"/>
  <c r="GH79" i="1"/>
  <c r="GH36" i="1"/>
  <c r="GH78" i="1"/>
  <c r="GH41" i="1"/>
  <c r="FP10" i="1"/>
  <c r="FP14" i="1"/>
  <c r="FE11" i="1"/>
  <c r="FE7" i="1"/>
  <c r="FE32" i="1"/>
  <c r="FE43" i="1"/>
  <c r="FE77" i="1"/>
  <c r="FE64" i="1"/>
  <c r="FE78" i="1"/>
  <c r="FE18" i="1"/>
  <c r="FE25" i="1"/>
  <c r="FE36" i="1"/>
  <c r="FE62" i="1"/>
  <c r="FE65" i="1"/>
  <c r="FE80" i="1"/>
  <c r="FE19" i="1"/>
  <c r="FE34" i="1"/>
  <c r="FE39" i="1"/>
  <c r="FE53" i="1"/>
  <c r="FE67" i="1"/>
  <c r="FE81" i="1"/>
  <c r="EJ50" i="1"/>
  <c r="EJ22" i="1"/>
  <c r="GH31" i="1"/>
  <c r="EU16" i="1"/>
  <c r="FA45" i="1"/>
  <c r="FB47" i="1"/>
  <c r="FB60" i="1"/>
  <c r="FA74" i="1"/>
  <c r="GD87" i="1"/>
  <c r="FK84" i="1"/>
  <c r="EZ84" i="1"/>
  <c r="EE41" i="1"/>
  <c r="EQ79" i="1"/>
  <c r="FL55" i="1"/>
  <c r="GC45" i="1"/>
  <c r="EN10" i="1"/>
  <c r="EN15" i="1"/>
  <c r="EN17" i="1"/>
  <c r="EN22" i="1"/>
  <c r="EN12" i="1"/>
  <c r="EN67" i="1"/>
  <c r="EN61" i="1"/>
  <c r="EN54" i="1"/>
  <c r="EN50" i="1"/>
  <c r="EN55" i="1"/>
  <c r="EN87" i="1"/>
  <c r="EN71" i="1"/>
  <c r="EN73" i="1"/>
  <c r="EN84" i="1"/>
  <c r="EN6" i="1"/>
  <c r="EN26" i="1"/>
  <c r="EN48" i="1"/>
  <c r="EN31" i="1"/>
  <c r="EN75" i="1"/>
  <c r="EN41" i="1"/>
  <c r="EN43" i="1"/>
  <c r="EN40" i="1"/>
  <c r="EN82" i="1"/>
  <c r="EN18" i="1"/>
  <c r="EN62" i="1"/>
  <c r="EN51" i="1"/>
  <c r="EN19" i="1"/>
  <c r="EN70" i="1"/>
  <c r="EN44" i="1"/>
  <c r="EN47" i="1"/>
  <c r="EN7" i="1"/>
  <c r="EN39" i="1"/>
  <c r="EN65" i="1"/>
  <c r="EN52" i="1"/>
  <c r="EN69" i="1"/>
  <c r="EN23" i="1"/>
  <c r="EN16" i="1"/>
  <c r="EN57" i="1"/>
  <c r="EN68" i="1"/>
  <c r="EN34" i="1"/>
  <c r="EN24" i="1"/>
  <c r="EN53" i="1"/>
  <c r="EN38" i="1"/>
  <c r="EN72" i="1"/>
  <c r="DF10" i="1"/>
  <c r="DF85" i="1"/>
  <c r="DF79" i="1"/>
  <c r="DF43" i="1"/>
  <c r="DF54" i="1"/>
  <c r="DF70" i="1"/>
  <c r="DF84" i="1"/>
  <c r="DF67" i="1"/>
  <c r="DF74" i="1"/>
  <c r="DF86" i="1"/>
  <c r="DF26" i="1"/>
  <c r="DF73" i="1"/>
  <c r="DF75" i="1"/>
  <c r="DF35" i="1"/>
  <c r="DT87" i="1"/>
  <c r="EN29" i="1"/>
  <c r="FK87" i="1"/>
  <c r="FB46" i="1"/>
  <c r="FB44" i="1"/>
  <c r="FA64" i="1"/>
  <c r="FB48" i="1"/>
  <c r="DT45" i="1"/>
  <c r="DF69" i="1"/>
  <c r="FU23" i="1"/>
  <c r="DF8" i="1"/>
  <c r="FI40" i="1"/>
  <c r="FI39" i="1"/>
  <c r="FI44" i="1"/>
  <c r="FI54" i="1"/>
  <c r="FI58" i="1"/>
  <c r="FI55" i="1"/>
  <c r="FI27" i="1"/>
  <c r="FI73" i="1"/>
  <c r="FI75" i="1"/>
  <c r="FI52" i="1"/>
  <c r="FI78" i="1"/>
  <c r="EB17" i="1"/>
  <c r="EB15" i="1"/>
  <c r="EB14" i="1"/>
  <c r="EB22" i="1"/>
  <c r="EB8" i="1"/>
  <c r="EB12" i="1"/>
  <c r="EB6" i="1"/>
  <c r="EB69" i="1"/>
  <c r="EB86" i="1"/>
  <c r="EB88" i="1"/>
  <c r="EB23" i="1"/>
  <c r="EB11" i="1"/>
  <c r="EB13" i="1"/>
  <c r="EB10" i="1"/>
  <c r="EB45" i="1"/>
  <c r="EB40" i="1"/>
  <c r="EB71" i="1"/>
  <c r="EB57" i="1"/>
  <c r="EB72" i="1"/>
  <c r="EB82" i="1"/>
  <c r="EB48" i="1"/>
  <c r="EB35" i="1"/>
  <c r="EB28" i="1"/>
  <c r="EB42" i="1"/>
  <c r="EB34" i="1"/>
  <c r="EB19" i="1"/>
  <c r="EB63" i="1"/>
  <c r="EB78" i="1"/>
  <c r="EB27" i="1"/>
  <c r="EB46" i="1"/>
  <c r="EB61" i="1"/>
  <c r="EB66" i="1"/>
  <c r="EB47" i="1"/>
  <c r="EB70" i="1"/>
  <c r="EB59" i="1"/>
  <c r="EB76" i="1"/>
  <c r="EB68" i="1"/>
  <c r="EB64" i="1"/>
  <c r="EB55" i="1"/>
  <c r="EB75" i="1"/>
  <c r="EB43" i="1"/>
  <c r="EB73" i="1"/>
  <c r="EB36" i="1"/>
  <c r="EB31" i="1"/>
  <c r="EB41" i="1"/>
  <c r="EB16" i="1"/>
  <c r="EB25" i="1"/>
  <c r="EB87" i="1"/>
  <c r="EB80" i="1"/>
  <c r="EB39" i="1"/>
  <c r="EB30" i="1"/>
  <c r="EB83" i="1"/>
  <c r="EB77" i="1"/>
  <c r="EB21" i="1"/>
  <c r="EB54" i="1"/>
  <c r="EB20" i="1"/>
  <c r="EB29" i="1"/>
  <c r="EB18" i="1"/>
  <c r="EB51" i="1"/>
  <c r="EB74" i="1"/>
  <c r="DQ10" i="1"/>
  <c r="DQ15" i="1"/>
  <c r="DQ22" i="1"/>
  <c r="DQ57" i="1"/>
  <c r="DQ19" i="1"/>
  <c r="DQ75" i="1"/>
  <c r="DQ38" i="1"/>
  <c r="DQ14" i="1"/>
  <c r="DQ36" i="1"/>
  <c r="DQ81" i="1"/>
  <c r="DQ74" i="1"/>
  <c r="DQ28" i="1"/>
  <c r="DQ48" i="1"/>
  <c r="DQ35" i="1"/>
  <c r="DQ67" i="1"/>
  <c r="DQ51" i="1"/>
  <c r="DQ40" i="1"/>
  <c r="DQ37" i="1"/>
  <c r="DQ87" i="1"/>
  <c r="DQ31" i="1"/>
  <c r="DQ46" i="1"/>
  <c r="DQ25" i="1"/>
  <c r="DQ88" i="1"/>
  <c r="DQ50" i="1"/>
  <c r="DQ82" i="1"/>
  <c r="DQ52" i="1"/>
  <c r="DQ72" i="1"/>
  <c r="DQ86" i="1"/>
  <c r="DQ30" i="1"/>
  <c r="DQ56" i="1"/>
  <c r="DQ27" i="1"/>
  <c r="DQ62" i="1"/>
  <c r="DQ45" i="1"/>
  <c r="DQ58" i="1"/>
  <c r="DQ55" i="1"/>
  <c r="DQ33" i="1"/>
  <c r="DQ13" i="1"/>
  <c r="DQ79" i="1"/>
  <c r="DQ43" i="1"/>
  <c r="DQ23" i="1"/>
  <c r="DQ29" i="1"/>
  <c r="DQ59" i="1"/>
  <c r="DQ20" i="1"/>
  <c r="DQ39" i="1"/>
  <c r="DQ12" i="1"/>
  <c r="DQ47" i="1"/>
  <c r="DQ64" i="1"/>
  <c r="DQ68" i="1"/>
  <c r="DQ9" i="1"/>
  <c r="DE62" i="1"/>
  <c r="DE24" i="1"/>
  <c r="DE80" i="1"/>
  <c r="DE65" i="1"/>
  <c r="DE55" i="1"/>
  <c r="DE49" i="1"/>
  <c r="DE71" i="1"/>
  <c r="DE37" i="1"/>
  <c r="DE34" i="1"/>
  <c r="DE57" i="1"/>
  <c r="DE60" i="1"/>
  <c r="DE33" i="1"/>
  <c r="DE29" i="1"/>
  <c r="EE9" i="1"/>
  <c r="GR87" i="1"/>
  <c r="EB7" i="1"/>
  <c r="FA54" i="1"/>
  <c r="EN78" i="1"/>
  <c r="EN63" i="1"/>
  <c r="EB53" i="1"/>
  <c r="DT59" i="1"/>
  <c r="FT83" i="1"/>
  <c r="GC20" i="1"/>
  <c r="GK86" i="1"/>
  <c r="DQ11" i="1"/>
  <c r="FA52" i="1"/>
  <c r="E25" i="6"/>
  <c r="E27" i="6"/>
  <c r="FB24" i="1"/>
  <c r="EQ53" i="1"/>
  <c r="EE35" i="1"/>
  <c r="EE49" i="1"/>
  <c r="FA58" i="1"/>
  <c r="FL56" i="1"/>
  <c r="FB79" i="1"/>
  <c r="DA68" i="1"/>
  <c r="DA42" i="1"/>
  <c r="EN59" i="1"/>
  <c r="EN46" i="1"/>
  <c r="DQ65" i="1"/>
  <c r="EJ49" i="1"/>
  <c r="EJ51" i="1"/>
  <c r="DT27" i="1"/>
  <c r="EB50" i="1"/>
  <c r="FA46" i="1"/>
  <c r="FU36" i="1"/>
  <c r="GD20" i="1"/>
  <c r="GD55" i="1"/>
  <c r="FU15" i="1"/>
  <c r="DA21" i="1"/>
  <c r="FA21" i="1"/>
  <c r="E13" i="6"/>
  <c r="EN79" i="1"/>
  <c r="FI82" i="1"/>
  <c r="E8" i="6"/>
  <c r="E18" i="6"/>
  <c r="EB58" i="1"/>
  <c r="FI87" i="1"/>
  <c r="E14" i="6"/>
  <c r="FK82" i="1"/>
  <c r="FK86" i="1"/>
  <c r="FK67" i="1"/>
  <c r="FB86" i="1"/>
  <c r="EQ26" i="1"/>
  <c r="EE70" i="1"/>
  <c r="EE43" i="1"/>
  <c r="FA77" i="1"/>
  <c r="FL85" i="1"/>
  <c r="FL45" i="1"/>
  <c r="FL58" i="1"/>
  <c r="FB51" i="1"/>
  <c r="FB58" i="1"/>
  <c r="EN25" i="1"/>
  <c r="EN60" i="1"/>
  <c r="DQ54" i="1"/>
  <c r="EJ52" i="1"/>
  <c r="EB56" i="1"/>
  <c r="EB26" i="1"/>
  <c r="DQ18" i="1"/>
  <c r="GN85" i="1"/>
  <c r="FT35" i="1"/>
  <c r="FT36" i="1"/>
  <c r="GD67" i="1"/>
  <c r="GD8" i="1"/>
  <c r="FU87" i="1"/>
  <c r="FU74" i="1"/>
  <c r="FU60" i="1"/>
  <c r="FU49" i="1"/>
  <c r="FU52" i="1"/>
  <c r="FU27" i="1"/>
  <c r="FU8" i="1"/>
  <c r="FU86" i="1"/>
  <c r="FU73" i="1"/>
  <c r="FU59" i="1"/>
  <c r="FU66" i="1"/>
  <c r="FU38" i="1"/>
  <c r="FU28" i="1"/>
  <c r="FU11" i="1"/>
  <c r="FU14" i="1"/>
  <c r="FU13" i="1"/>
  <c r="FU10" i="1"/>
  <c r="FU84" i="1"/>
  <c r="FU70" i="1"/>
  <c r="FU56" i="1"/>
  <c r="FU46" i="1"/>
  <c r="FU26" i="1"/>
  <c r="FU29" i="1"/>
  <c r="FU82" i="1"/>
  <c r="FU64" i="1"/>
  <c r="FU47" i="1"/>
  <c r="FU33" i="1"/>
  <c r="FU7" i="1"/>
  <c r="FU81" i="1"/>
  <c r="FU63" i="1"/>
  <c r="FU45" i="1"/>
  <c r="FU34" i="1"/>
  <c r="FU9" i="1"/>
  <c r="FU22" i="1"/>
  <c r="FU80" i="1"/>
  <c r="FU61" i="1"/>
  <c r="FU44" i="1"/>
  <c r="FU25" i="1"/>
  <c r="FU76" i="1"/>
  <c r="FU58" i="1"/>
  <c r="FU39" i="1"/>
  <c r="FU31" i="1"/>
  <c r="FU16" i="1"/>
  <c r="FU72" i="1"/>
  <c r="FU79" i="1"/>
  <c r="FU24" i="1"/>
  <c r="FU71" i="1"/>
  <c r="FU50" i="1"/>
  <c r="FU30" i="1"/>
  <c r="FU67" i="1"/>
  <c r="FU43" i="1"/>
  <c r="FU19" i="1"/>
  <c r="FU6" i="1"/>
  <c r="FU65" i="1"/>
  <c r="FU35" i="1"/>
  <c r="FU48" i="1"/>
  <c r="FU40" i="1"/>
  <c r="FU55" i="1"/>
  <c r="FU32" i="1"/>
  <c r="FU88" i="1"/>
  <c r="FU53" i="1"/>
  <c r="FU20" i="1"/>
  <c r="FU77" i="1"/>
  <c r="FU12" i="1"/>
  <c r="FU57" i="1"/>
  <c r="FU85" i="1"/>
  <c r="FU41" i="1"/>
  <c r="FU83" i="1"/>
  <c r="FU37" i="1"/>
  <c r="FA8" i="1"/>
  <c r="FA20" i="1"/>
  <c r="FA19" i="1"/>
  <c r="FA42" i="1"/>
  <c r="FA22" i="1"/>
  <c r="FA12" i="1"/>
  <c r="FA14" i="1"/>
  <c r="FA72" i="1"/>
  <c r="FA66" i="1"/>
  <c r="FA49" i="1"/>
  <c r="FA76" i="1"/>
  <c r="FA35" i="1"/>
  <c r="FA63" i="1"/>
  <c r="FA38" i="1"/>
  <c r="FA11" i="1"/>
  <c r="FA36" i="1"/>
  <c r="FA61" i="1"/>
  <c r="FA30" i="1"/>
  <c r="FA28" i="1"/>
  <c r="FA10" i="1"/>
  <c r="FA62" i="1"/>
  <c r="FA55" i="1"/>
  <c r="FA81" i="1"/>
  <c r="FA79" i="1"/>
  <c r="FA56" i="1"/>
  <c r="FA82" i="1"/>
  <c r="FA23" i="1"/>
  <c r="FA33" i="1"/>
  <c r="FA69" i="1"/>
  <c r="FA9" i="1"/>
  <c r="FA67" i="1"/>
  <c r="FA41" i="1"/>
  <c r="FA50" i="1"/>
  <c r="FA31" i="1"/>
  <c r="FA29" i="1"/>
  <c r="FA78" i="1"/>
  <c r="FA84" i="1"/>
  <c r="FA68" i="1"/>
  <c r="FA53" i="1"/>
  <c r="FA37" i="1"/>
  <c r="FA87" i="1"/>
  <c r="FA57" i="1"/>
  <c r="FA70" i="1"/>
  <c r="DT12" i="1"/>
  <c r="DT6" i="1"/>
  <c r="DT22" i="1"/>
  <c r="DT11" i="1"/>
  <c r="DT62" i="1"/>
  <c r="DT32" i="1"/>
  <c r="DT73" i="1"/>
  <c r="DT66" i="1"/>
  <c r="DT72" i="1"/>
  <c r="DT74" i="1"/>
  <c r="DT65" i="1"/>
  <c r="DT77" i="1"/>
  <c r="DT20" i="1"/>
  <c r="DT26" i="1"/>
  <c r="DT15" i="1"/>
  <c r="DT67" i="1"/>
  <c r="DT23" i="1"/>
  <c r="DT76" i="1"/>
  <c r="DT35" i="1"/>
  <c r="DT37" i="1"/>
  <c r="DT80" i="1"/>
  <c r="DT75" i="1"/>
  <c r="DT47" i="1"/>
  <c r="DT84" i="1"/>
  <c r="DT79" i="1"/>
  <c r="DT81" i="1"/>
  <c r="DT61" i="1"/>
  <c r="DT44" i="1"/>
  <c r="DT58" i="1"/>
  <c r="DT56" i="1"/>
  <c r="DT50" i="1"/>
  <c r="DT86" i="1"/>
  <c r="DT63" i="1"/>
  <c r="DT8" i="1"/>
  <c r="DT88" i="1"/>
  <c r="DT71" i="1"/>
  <c r="DT18" i="1"/>
  <c r="DT48" i="1"/>
  <c r="DT34" i="1"/>
  <c r="DT57" i="1"/>
  <c r="DT85" i="1"/>
  <c r="DT82" i="1"/>
  <c r="DT60" i="1"/>
  <c r="DT30" i="1"/>
  <c r="DT31" i="1"/>
  <c r="DT19" i="1"/>
  <c r="DT70" i="1"/>
  <c r="DT68" i="1"/>
  <c r="DT21" i="1"/>
  <c r="DT24" i="1"/>
  <c r="DT25" i="1"/>
  <c r="DT41" i="1"/>
  <c r="DT10" i="1"/>
  <c r="DT38" i="1"/>
  <c r="DT36" i="1"/>
  <c r="DT42" i="1"/>
  <c r="DT46" i="1"/>
  <c r="E30" i="6"/>
  <c r="EE85" i="1"/>
  <c r="EE88" i="1"/>
  <c r="EE39" i="1"/>
  <c r="EQ32" i="1"/>
  <c r="FB80" i="1"/>
  <c r="DT69" i="1"/>
  <c r="FB11" i="1"/>
  <c r="GC83" i="1"/>
  <c r="GC75" i="1"/>
  <c r="GC69" i="1"/>
  <c r="GC61" i="1"/>
  <c r="GC54" i="1"/>
  <c r="GC88" i="1"/>
  <c r="GC50" i="1"/>
  <c r="GC46" i="1"/>
  <c r="GC52" i="1"/>
  <c r="GC40" i="1"/>
  <c r="GC31" i="1"/>
  <c r="GC29" i="1"/>
  <c r="GC9" i="1"/>
  <c r="GC81" i="1"/>
  <c r="GC73" i="1"/>
  <c r="GC67" i="1"/>
  <c r="GC59" i="1"/>
  <c r="GC10" i="1"/>
  <c r="GC84" i="1"/>
  <c r="GC55" i="1"/>
  <c r="GC49" i="1"/>
  <c r="GC36" i="1"/>
  <c r="GC23" i="1"/>
  <c r="GC19" i="1"/>
  <c r="GC14" i="1"/>
  <c r="GC64" i="1"/>
  <c r="GC66" i="1"/>
  <c r="GC35" i="1"/>
  <c r="GC24" i="1"/>
  <c r="GC11" i="1"/>
  <c r="GC82" i="1"/>
  <c r="GC72" i="1"/>
  <c r="GC53" i="1"/>
  <c r="GC43" i="1"/>
  <c r="GC18" i="1"/>
  <c r="GC71" i="1"/>
  <c r="GC62" i="1"/>
  <c r="GC42" i="1"/>
  <c r="GC33" i="1"/>
  <c r="GC7" i="1"/>
  <c r="GC77" i="1"/>
  <c r="GC57" i="1"/>
  <c r="GC34" i="1"/>
  <c r="GC21" i="1"/>
  <c r="GC78" i="1"/>
  <c r="GC65" i="1"/>
  <c r="GC87" i="1"/>
  <c r="GC51" i="1"/>
  <c r="GC41" i="1"/>
  <c r="GC32" i="1"/>
  <c r="GC13" i="1"/>
  <c r="GC63" i="1"/>
  <c r="GC48" i="1"/>
  <c r="GC37" i="1"/>
  <c r="GC60" i="1"/>
  <c r="GC47" i="1"/>
  <c r="GC26" i="1"/>
  <c r="GC80" i="1"/>
  <c r="GC6" i="1"/>
  <c r="GC76" i="1"/>
  <c r="GC15" i="1"/>
  <c r="GC22" i="1"/>
  <c r="GC58" i="1"/>
  <c r="GC39" i="1"/>
  <c r="GC8" i="1"/>
  <c r="GC86" i="1"/>
  <c r="GC56" i="1"/>
  <c r="GC25" i="1"/>
  <c r="GC28" i="1"/>
  <c r="GC12" i="1"/>
  <c r="GC74" i="1"/>
  <c r="GC79" i="1"/>
  <c r="FT17" i="1"/>
  <c r="FT84" i="1"/>
  <c r="FT76" i="1"/>
  <c r="FT70" i="1"/>
  <c r="FT63" i="1"/>
  <c r="FT56" i="1"/>
  <c r="FT80" i="1"/>
  <c r="FT64" i="1"/>
  <c r="FT42" i="1"/>
  <c r="FT46" i="1"/>
  <c r="FT52" i="1"/>
  <c r="FT40" i="1"/>
  <c r="FT31" i="1"/>
  <c r="FT20" i="1"/>
  <c r="FT9" i="1"/>
  <c r="FT51" i="1"/>
  <c r="FT71" i="1"/>
  <c r="FT78" i="1"/>
  <c r="FT55" i="1"/>
  <c r="FT50" i="1"/>
  <c r="FT39" i="1"/>
  <c r="FT38" i="1"/>
  <c r="FT28" i="1"/>
  <c r="FT24" i="1"/>
  <c r="FT29" i="1"/>
  <c r="FT69" i="1"/>
  <c r="FT54" i="1"/>
  <c r="FT49" i="1"/>
  <c r="FT79" i="1"/>
  <c r="FT44" i="1"/>
  <c r="FT26" i="1"/>
  <c r="FT25" i="1"/>
  <c r="FT21" i="1"/>
  <c r="FT67" i="1"/>
  <c r="FT45" i="1"/>
  <c r="FT32" i="1"/>
  <c r="FT6" i="1"/>
  <c r="FT87" i="1"/>
  <c r="FT75" i="1"/>
  <c r="FT85" i="1"/>
  <c r="FT61" i="1"/>
  <c r="FT62" i="1"/>
  <c r="FT57" i="1"/>
  <c r="FT18" i="1"/>
  <c r="FT88" i="1"/>
  <c r="FT43" i="1"/>
  <c r="FT23" i="1"/>
  <c r="FT74" i="1"/>
  <c r="FT60" i="1"/>
  <c r="FT77" i="1"/>
  <c r="FT41" i="1"/>
  <c r="FT30" i="1"/>
  <c r="FT47" i="1"/>
  <c r="FT33" i="1"/>
  <c r="FT86" i="1"/>
  <c r="FT48" i="1"/>
  <c r="FT72" i="1"/>
  <c r="FT27" i="1"/>
  <c r="FK6" i="1"/>
  <c r="FK10" i="1"/>
  <c r="FK22" i="1"/>
  <c r="FK48" i="1"/>
  <c r="FK51" i="1"/>
  <c r="FK41" i="1"/>
  <c r="FK34" i="1"/>
  <c r="FK75" i="1"/>
  <c r="FK54" i="1"/>
  <c r="FK52" i="1"/>
  <c r="FK46" i="1"/>
  <c r="FK40" i="1"/>
  <c r="FK81" i="1"/>
  <c r="FK59" i="1"/>
  <c r="FK36" i="1"/>
  <c r="FK53" i="1"/>
  <c r="FK43" i="1"/>
  <c r="FK18" i="1"/>
  <c r="FK74" i="1"/>
  <c r="FK63" i="1"/>
  <c r="FK58" i="1"/>
  <c r="FK45" i="1"/>
  <c r="FK20" i="1"/>
  <c r="FK80" i="1"/>
  <c r="FK56" i="1"/>
  <c r="EZ17" i="1"/>
  <c r="EZ32" i="1"/>
  <c r="EZ56" i="1"/>
  <c r="EZ49" i="1"/>
  <c r="EZ72" i="1"/>
  <c r="EZ67" i="1"/>
  <c r="EZ61" i="1"/>
  <c r="EZ82" i="1"/>
  <c r="EZ28" i="1"/>
  <c r="E35" i="6"/>
  <c r="FA25" i="1"/>
  <c r="FL86" i="1"/>
  <c r="E34" i="6"/>
  <c r="FK26" i="1"/>
  <c r="FB25" i="1"/>
  <c r="DT9" i="1"/>
  <c r="E37" i="6"/>
  <c r="FK73" i="1"/>
  <c r="EZ27" i="1"/>
  <c r="FL39" i="1"/>
  <c r="FL62" i="1"/>
  <c r="FL26" i="1"/>
  <c r="EB84" i="1"/>
  <c r="DT29" i="1"/>
  <c r="EZ33" i="1"/>
  <c r="E29" i="6"/>
  <c r="FK32" i="1"/>
  <c r="FK7" i="1"/>
  <c r="FK71" i="1"/>
  <c r="FK69" i="1"/>
  <c r="FI63" i="1"/>
  <c r="E32" i="6"/>
  <c r="EE67" i="1"/>
  <c r="FL80" i="1"/>
  <c r="FL34" i="1"/>
  <c r="FL53" i="1"/>
  <c r="FA51" i="1"/>
  <c r="EZ55" i="1"/>
  <c r="FA7" i="1"/>
  <c r="FB54" i="1"/>
  <c r="DT78" i="1"/>
  <c r="DF46" i="1"/>
  <c r="DQ24" i="1"/>
  <c r="GN56" i="1"/>
  <c r="GR56" i="1"/>
  <c r="FT73" i="1"/>
  <c r="FU54" i="1"/>
  <c r="GD30" i="1"/>
  <c r="GC68" i="1"/>
  <c r="EJ16" i="1"/>
  <c r="EJ11" i="1"/>
  <c r="EJ10" i="1"/>
  <c r="EJ12" i="1"/>
  <c r="EJ35" i="1"/>
  <c r="EJ18" i="1"/>
  <c r="EJ39" i="1"/>
  <c r="EJ76" i="1"/>
  <c r="EJ27" i="1"/>
  <c r="EJ15" i="1"/>
  <c r="EJ14" i="1"/>
  <c r="EJ77" i="1"/>
  <c r="EJ26" i="1"/>
  <c r="EJ59" i="1"/>
  <c r="EJ30" i="1"/>
  <c r="EJ83" i="1"/>
  <c r="EJ24" i="1"/>
  <c r="EJ38" i="1"/>
  <c r="EJ43" i="1"/>
  <c r="EJ63" i="1"/>
  <c r="EJ20" i="1"/>
  <c r="EJ65" i="1"/>
  <c r="EJ70" i="1"/>
  <c r="EJ74" i="1"/>
  <c r="EJ87" i="1"/>
  <c r="EJ13" i="1"/>
  <c r="EJ84" i="1"/>
  <c r="EJ79" i="1"/>
  <c r="EJ46" i="1"/>
  <c r="EJ82" i="1"/>
  <c r="EJ6" i="1"/>
  <c r="EJ68" i="1"/>
  <c r="EJ53" i="1"/>
  <c r="EJ28" i="1"/>
  <c r="EJ66" i="1"/>
  <c r="EJ37" i="1"/>
  <c r="EJ7" i="1"/>
  <c r="EJ58" i="1"/>
  <c r="EJ54" i="1"/>
  <c r="EJ8" i="1"/>
  <c r="EJ56" i="1"/>
  <c r="EJ55" i="1"/>
  <c r="EJ60" i="1"/>
  <c r="EJ9" i="1"/>
  <c r="EJ67" i="1"/>
  <c r="EJ31" i="1"/>
  <c r="EJ48" i="1"/>
  <c r="EJ80" i="1"/>
  <c r="EJ33" i="1"/>
  <c r="EJ62" i="1"/>
  <c r="EJ61" i="1"/>
  <c r="EJ72" i="1"/>
  <c r="EJ71" i="1"/>
  <c r="DA14" i="1"/>
  <c r="DA15" i="1"/>
  <c r="DA8" i="1"/>
  <c r="DA10" i="1"/>
  <c r="DA17" i="1"/>
  <c r="DA12" i="1"/>
  <c r="DA6" i="1"/>
  <c r="DA35" i="1"/>
  <c r="DA16" i="1"/>
  <c r="DA37" i="1"/>
  <c r="DA19" i="1"/>
  <c r="DA77" i="1"/>
  <c r="DA54" i="1"/>
  <c r="DA86" i="1"/>
  <c r="DA52" i="1"/>
  <c r="DA48" i="1"/>
  <c r="DA75" i="1"/>
  <c r="DA44" i="1"/>
  <c r="DA53" i="1"/>
  <c r="DA40" i="1"/>
  <c r="DA64" i="1"/>
  <c r="DA63" i="1"/>
  <c r="DA28" i="1"/>
  <c r="DA84" i="1"/>
  <c r="DA23" i="1"/>
  <c r="DA57" i="1"/>
  <c r="DA50" i="1"/>
  <c r="DA20" i="1"/>
  <c r="DA70" i="1"/>
  <c r="DA56" i="1"/>
  <c r="DA82" i="1"/>
  <c r="DA47" i="1"/>
  <c r="DA65" i="1"/>
  <c r="DA41" i="1"/>
  <c r="DA25" i="1"/>
  <c r="DA55" i="1"/>
  <c r="DA74" i="1"/>
  <c r="DA11" i="1"/>
  <c r="DA22" i="1"/>
  <c r="DA80" i="1"/>
  <c r="DA61" i="1"/>
  <c r="DA30" i="1"/>
  <c r="DA31" i="1"/>
  <c r="DA59" i="1"/>
  <c r="DA76" i="1"/>
  <c r="DA58" i="1"/>
  <c r="DA87" i="1"/>
  <c r="DA85" i="1"/>
  <c r="DA32" i="1"/>
  <c r="DA88" i="1"/>
  <c r="DA71" i="1"/>
  <c r="DA46" i="1"/>
  <c r="DA43" i="1"/>
  <c r="DA18" i="1"/>
  <c r="DA51" i="1"/>
  <c r="DA36" i="1"/>
  <c r="FL21" i="1"/>
  <c r="DA33" i="1"/>
  <c r="EN28" i="1"/>
  <c r="FI42" i="1"/>
  <c r="FI67" i="1"/>
  <c r="EB67" i="1"/>
  <c r="FK72" i="1"/>
  <c r="FK65" i="1"/>
  <c r="FK55" i="1"/>
  <c r="FK49" i="1"/>
  <c r="DQ34" i="1"/>
  <c r="EZ42" i="1"/>
  <c r="FB38" i="1"/>
  <c r="EE37" i="1"/>
  <c r="FA32" i="1"/>
  <c r="FA34" i="1"/>
  <c r="FL79" i="1"/>
  <c r="FL81" i="1"/>
  <c r="FL46" i="1"/>
  <c r="FB40" i="1"/>
  <c r="DE88" i="1"/>
  <c r="EN20" i="1"/>
  <c r="DA38" i="1"/>
  <c r="DQ7" i="1"/>
  <c r="EJ78" i="1"/>
  <c r="EN36" i="1"/>
  <c r="DT52" i="1"/>
  <c r="DF36" i="1"/>
  <c r="DQ60" i="1"/>
  <c r="DA79" i="1"/>
  <c r="GN79" i="1"/>
  <c r="GR79" i="1"/>
  <c r="FU68" i="1"/>
  <c r="GC27" i="1"/>
  <c r="E16" i="6"/>
  <c r="E11" i="6"/>
  <c r="E45" i="6"/>
  <c r="E10" i="6"/>
  <c r="E24" i="6"/>
  <c r="E39" i="6"/>
  <c r="E36" i="6"/>
  <c r="E38" i="6"/>
  <c r="E42" i="6"/>
  <c r="E20" i="6"/>
  <c r="E21" i="6"/>
  <c r="E22" i="6"/>
  <c r="EQ70" i="1"/>
  <c r="GD88" i="1"/>
  <c r="GD50" i="1"/>
  <c r="GD46" i="1"/>
  <c r="GD52" i="1"/>
  <c r="GD40" i="1"/>
  <c r="GD31" i="1"/>
  <c r="GD29" i="1"/>
  <c r="GD9" i="1"/>
  <c r="GD82" i="1"/>
  <c r="GD74" i="1"/>
  <c r="GD68" i="1"/>
  <c r="GD60" i="1"/>
  <c r="GD53" i="1"/>
  <c r="GD62" i="1"/>
  <c r="GD66" i="1"/>
  <c r="GD57" i="1"/>
  <c r="GD39" i="1"/>
  <c r="GD33" i="1"/>
  <c r="GD24" i="1"/>
  <c r="GD21" i="1"/>
  <c r="GD6" i="1"/>
  <c r="GD73" i="1"/>
  <c r="GD64" i="1"/>
  <c r="GD35" i="1"/>
  <c r="GD10" i="1"/>
  <c r="GD83" i="1"/>
  <c r="GD72" i="1"/>
  <c r="GD54" i="1"/>
  <c r="GD43" i="1"/>
  <c r="GD18" i="1"/>
  <c r="GD16" i="1"/>
  <c r="GD14" i="1"/>
  <c r="GD63" i="1"/>
  <c r="GD48" i="1"/>
  <c r="GD26" i="1"/>
  <c r="GD28" i="1"/>
  <c r="GD80" i="1"/>
  <c r="GD61" i="1"/>
  <c r="GD47" i="1"/>
  <c r="GD27" i="1"/>
  <c r="GD11" i="1"/>
  <c r="GD13" i="1"/>
  <c r="GD22" i="1"/>
  <c r="GD78" i="1"/>
  <c r="GD65" i="1"/>
  <c r="GD79" i="1"/>
  <c r="GD36" i="1"/>
  <c r="GD25" i="1"/>
  <c r="GD19" i="1"/>
  <c r="GD75" i="1"/>
  <c r="GD59" i="1"/>
  <c r="GD12" i="1"/>
  <c r="GD84" i="1"/>
  <c r="GD7" i="1"/>
  <c r="GD81" i="1"/>
  <c r="GD58" i="1"/>
  <c r="GD45" i="1"/>
  <c r="GD34" i="1"/>
  <c r="GD56" i="1"/>
  <c r="GD44" i="1"/>
  <c r="GD32" i="1"/>
  <c r="GD86" i="1"/>
  <c r="GD15" i="1"/>
  <c r="GD38" i="1"/>
  <c r="GD76" i="1"/>
  <c r="GD77" i="1"/>
  <c r="GD51" i="1"/>
  <c r="GD23" i="1"/>
  <c r="GD71" i="1"/>
  <c r="FL15" i="1"/>
  <c r="FL22" i="1"/>
  <c r="FL16" i="1"/>
  <c r="FL13" i="1"/>
  <c r="FL6" i="1"/>
  <c r="FL8" i="1"/>
  <c r="FL10" i="1"/>
  <c r="FL30" i="1"/>
  <c r="FL66" i="1"/>
  <c r="FL72" i="1"/>
  <c r="FL73" i="1"/>
  <c r="FL49" i="1"/>
  <c r="FL57" i="1"/>
  <c r="FL63" i="1"/>
  <c r="FL82" i="1"/>
  <c r="FL23" i="1"/>
  <c r="FL69" i="1"/>
  <c r="FL36" i="1"/>
  <c r="FL40" i="1"/>
  <c r="FL67" i="1"/>
  <c r="FL18" i="1"/>
  <c r="FL31" i="1"/>
  <c r="FL78" i="1"/>
  <c r="FL76" i="1"/>
  <c r="FL38" i="1"/>
  <c r="FL74" i="1"/>
  <c r="FL83" i="1"/>
  <c r="FL43" i="1"/>
  <c r="FL71" i="1"/>
  <c r="FL20" i="1"/>
  <c r="FL12" i="1"/>
  <c r="FL32" i="1"/>
  <c r="FL50" i="1"/>
  <c r="FL75" i="1"/>
  <c r="FL25" i="1"/>
  <c r="FL11" i="1"/>
  <c r="FL64" i="1"/>
  <c r="FL42" i="1"/>
  <c r="FL88" i="1"/>
  <c r="FL84" i="1"/>
  <c r="FL14" i="1"/>
  <c r="FL7" i="1"/>
  <c r="FL28" i="1"/>
  <c r="FL60" i="1"/>
  <c r="FL54" i="1"/>
  <c r="FL33" i="1"/>
  <c r="FL48" i="1"/>
  <c r="FL51" i="1"/>
  <c r="FL77" i="1"/>
  <c r="FL9" i="1"/>
  <c r="FL61" i="1"/>
  <c r="FL24" i="1"/>
  <c r="FL47" i="1"/>
  <c r="FL65" i="1"/>
  <c r="EE13" i="1"/>
  <c r="EE17" i="1"/>
  <c r="EE16" i="1"/>
  <c r="EE12" i="1"/>
  <c r="EE86" i="1"/>
  <c r="EE52" i="1"/>
  <c r="EE46" i="1"/>
  <c r="EE38" i="1"/>
  <c r="EE62" i="1"/>
  <c r="EE82" i="1"/>
  <c r="EE51" i="1"/>
  <c r="EE19" i="1"/>
  <c r="EE50" i="1"/>
  <c r="EE40" i="1"/>
  <c r="EE83" i="1"/>
  <c r="EE53" i="1"/>
  <c r="EE57" i="1"/>
  <c r="EE54" i="1"/>
  <c r="EE30" i="1"/>
  <c r="EE36" i="1"/>
  <c r="EE77" i="1"/>
  <c r="EE25" i="1"/>
  <c r="EE75" i="1"/>
  <c r="EE79" i="1"/>
  <c r="EE81" i="1"/>
  <c r="EE48" i="1"/>
  <c r="EE44" i="1"/>
  <c r="EE71" i="1"/>
  <c r="EE73" i="1"/>
  <c r="EE68" i="1"/>
  <c r="EE80" i="1"/>
  <c r="EE42" i="1"/>
  <c r="EE55" i="1"/>
  <c r="EE58" i="1"/>
  <c r="EE60" i="1"/>
  <c r="EE72" i="1"/>
  <c r="EE7" i="1"/>
  <c r="EE56" i="1"/>
  <c r="EE61" i="1"/>
  <c r="EE23" i="1"/>
  <c r="EE28" i="1"/>
  <c r="EE66" i="1"/>
  <c r="EE18" i="1"/>
  <c r="EE33" i="1"/>
  <c r="E40" i="6"/>
  <c r="FA83" i="1"/>
  <c r="FU18" i="1"/>
  <c r="DT33" i="1"/>
  <c r="FA26" i="1"/>
  <c r="FB23" i="1"/>
  <c r="EE76" i="1"/>
  <c r="FL68" i="1"/>
  <c r="FB76" i="1"/>
  <c r="DT51" i="1"/>
  <c r="GN58" i="1"/>
  <c r="GR58" i="1"/>
  <c r="E9" i="6"/>
  <c r="E26" i="6"/>
  <c r="FB18" i="1"/>
  <c r="FT53" i="1"/>
  <c r="GK16" i="1"/>
  <c r="GK76" i="1"/>
  <c r="GK62" i="1"/>
  <c r="GK49" i="1"/>
  <c r="GK40" i="1"/>
  <c r="GK24" i="1"/>
  <c r="GK8" i="1"/>
  <c r="GK88" i="1"/>
  <c r="GK75" i="1"/>
  <c r="GK61" i="1"/>
  <c r="GK48" i="1"/>
  <c r="GK37" i="1"/>
  <c r="GK23" i="1"/>
  <c r="GK7" i="1"/>
  <c r="GK85" i="1"/>
  <c r="GK72" i="1"/>
  <c r="GK58" i="1"/>
  <c r="GK57" i="1"/>
  <c r="GK26" i="1"/>
  <c r="GK21" i="1"/>
  <c r="GK84" i="1"/>
  <c r="GK68" i="1"/>
  <c r="GK66" i="1"/>
  <c r="GK34" i="1"/>
  <c r="GK13" i="1"/>
  <c r="GK83" i="1"/>
  <c r="GK67" i="1"/>
  <c r="GK47" i="1"/>
  <c r="GK25" i="1"/>
  <c r="GK10" i="1"/>
  <c r="GK82" i="1"/>
  <c r="GK65" i="1"/>
  <c r="GK45" i="1"/>
  <c r="GK32" i="1"/>
  <c r="GK12" i="1"/>
  <c r="GK80" i="1"/>
  <c r="GK60" i="1"/>
  <c r="GK44" i="1"/>
  <c r="GK28" i="1"/>
  <c r="GK6" i="1"/>
  <c r="GK73" i="1"/>
  <c r="GK46" i="1"/>
  <c r="GK20" i="1"/>
  <c r="GK71" i="1"/>
  <c r="GK43" i="1"/>
  <c r="GK19" i="1"/>
  <c r="GK63" i="1"/>
  <c r="GK39" i="1"/>
  <c r="GK9" i="1"/>
  <c r="GK55" i="1"/>
  <c r="GK29" i="1"/>
  <c r="GK54" i="1"/>
  <c r="GK22" i="1"/>
  <c r="GK87" i="1"/>
  <c r="GK53" i="1"/>
  <c r="GK18" i="1"/>
  <c r="GK81" i="1"/>
  <c r="GK50" i="1"/>
  <c r="GK74" i="1"/>
  <c r="GK27" i="1"/>
  <c r="GK69" i="1"/>
  <c r="GK70" i="1"/>
  <c r="GK14" i="1"/>
  <c r="GK56" i="1"/>
  <c r="GK11" i="1"/>
  <c r="GK52" i="1"/>
  <c r="GK42" i="1"/>
  <c r="FK9" i="1"/>
  <c r="EQ21" i="1"/>
  <c r="EN49" i="1"/>
  <c r="FI64" i="1"/>
  <c r="E19" i="6"/>
  <c r="FK85" i="1"/>
  <c r="FB72" i="1"/>
  <c r="FB68" i="1"/>
  <c r="FA48" i="1"/>
  <c r="DQ83" i="1"/>
  <c r="E23" i="6"/>
  <c r="EB49" i="1"/>
  <c r="FB21" i="1"/>
  <c r="EE31" i="1"/>
  <c r="EE69" i="1"/>
  <c r="EQ46" i="1"/>
  <c r="FA88" i="1"/>
  <c r="FA24" i="1"/>
  <c r="EN35" i="1"/>
  <c r="DQ26" i="1"/>
  <c r="DQ6" i="1"/>
  <c r="FL29" i="1"/>
  <c r="EE21" i="1"/>
  <c r="FK29" i="1"/>
  <c r="E12" i="6"/>
  <c r="EN56" i="1"/>
  <c r="FI66" i="1"/>
  <c r="E28" i="6"/>
  <c r="FI50" i="1"/>
  <c r="GN78" i="1"/>
  <c r="FK68" i="1"/>
  <c r="FK39" i="1"/>
  <c r="FK62" i="1"/>
  <c r="FK44" i="1"/>
  <c r="DQ63" i="1"/>
  <c r="EZ74" i="1"/>
  <c r="FI38" i="1"/>
  <c r="FB32" i="1"/>
  <c r="EE87" i="1"/>
  <c r="EE45" i="1"/>
  <c r="FA71" i="1"/>
  <c r="DF34" i="1"/>
  <c r="FA27" i="1"/>
  <c r="FL44" i="1"/>
  <c r="FL41" i="1"/>
  <c r="DA39" i="1"/>
  <c r="EN76" i="1"/>
  <c r="EJ41" i="1"/>
  <c r="DQ42" i="1"/>
  <c r="EJ64" i="1"/>
  <c r="EJ69" i="1"/>
  <c r="DT83" i="1"/>
  <c r="DT49" i="1"/>
  <c r="DQ44" i="1"/>
  <c r="DE61" i="1"/>
  <c r="E17" i="12"/>
  <c r="O17" i="12" s="1"/>
  <c r="Z17" i="12" s="1"/>
  <c r="E18" i="12"/>
  <c r="O18" i="12" s="1"/>
  <c r="Z18" i="12" s="1"/>
  <c r="FT37" i="1"/>
  <c r="FT66" i="1"/>
  <c r="FT59" i="1"/>
  <c r="FU69" i="1"/>
  <c r="GD37" i="1"/>
  <c r="GC70" i="1"/>
  <c r="GK33" i="1"/>
  <c r="FB17" i="1"/>
  <c r="FB10" i="1"/>
  <c r="FB8" i="1"/>
  <c r="FB64" i="1"/>
  <c r="FB85" i="1"/>
  <c r="FB84" i="1"/>
  <c r="FB13" i="1"/>
  <c r="FB7" i="1"/>
  <c r="FB43" i="1"/>
  <c r="FB28" i="1"/>
  <c r="FB27" i="1"/>
  <c r="FB52" i="1"/>
  <c r="FB45" i="1"/>
  <c r="FB75" i="1"/>
  <c r="FB74" i="1"/>
  <c r="FB34" i="1"/>
  <c r="FB12" i="1"/>
  <c r="FB59" i="1"/>
  <c r="FB62" i="1"/>
  <c r="FB19" i="1"/>
  <c r="FB49" i="1"/>
  <c r="FB31" i="1"/>
  <c r="FB82" i="1"/>
  <c r="FB57" i="1"/>
  <c r="FB70" i="1"/>
  <c r="FB56" i="1"/>
  <c r="FB81" i="1"/>
  <c r="FB20" i="1"/>
  <c r="FB77" i="1"/>
  <c r="FB69" i="1"/>
  <c r="FB22" i="1"/>
  <c r="FB83" i="1"/>
  <c r="FB26" i="1"/>
  <c r="FB36" i="1"/>
  <c r="FB65" i="1"/>
  <c r="FB29" i="1"/>
  <c r="FB37" i="1"/>
  <c r="FB63" i="1"/>
  <c r="FB61" i="1"/>
  <c r="FB71" i="1"/>
  <c r="FB87" i="1"/>
  <c r="EQ17" i="1"/>
  <c r="EQ42" i="1"/>
  <c r="EQ55" i="1"/>
  <c r="EQ23" i="1"/>
  <c r="EQ41" i="1"/>
  <c r="EQ59" i="1"/>
  <c r="EQ30" i="1"/>
  <c r="EQ87" i="1"/>
  <c r="EQ38" i="1"/>
  <c r="EQ71" i="1"/>
  <c r="EQ33" i="1"/>
  <c r="EQ45" i="1"/>
  <c r="EQ29" i="1"/>
  <c r="E43" i="6"/>
  <c r="FB35" i="1"/>
  <c r="FB42" i="1"/>
  <c r="FB50" i="1"/>
  <c r="FL59" i="1"/>
  <c r="FL27" i="1"/>
  <c r="E41" i="6"/>
  <c r="FK57" i="1"/>
  <c r="FK25" i="1"/>
  <c r="FK88" i="1"/>
  <c r="FB66" i="1"/>
  <c r="FA73" i="1"/>
  <c r="FA65" i="1"/>
  <c r="FA85" i="1"/>
  <c r="FT34" i="1"/>
  <c r="FT82" i="1"/>
  <c r="FU21" i="1"/>
  <c r="FB33" i="1"/>
  <c r="EN80" i="1"/>
  <c r="FK78" i="1"/>
  <c r="EZ31" i="1"/>
  <c r="EE64" i="1"/>
  <c r="EE27" i="1"/>
  <c r="EQ18" i="1"/>
  <c r="EE63" i="1"/>
  <c r="EN32" i="1"/>
  <c r="FA75" i="1"/>
  <c r="FT19" i="1"/>
  <c r="FT68" i="1"/>
  <c r="GD49" i="1"/>
  <c r="FA80" i="1"/>
  <c r="FK30" i="1"/>
  <c r="FB73" i="1"/>
  <c r="FB39" i="1"/>
  <c r="EE59" i="1"/>
  <c r="EE26" i="1"/>
  <c r="FL87" i="1"/>
  <c r="DT7" i="1"/>
  <c r="DT39" i="1"/>
  <c r="FA47" i="1"/>
  <c r="FU42" i="1"/>
  <c r="EN8" i="1"/>
  <c r="EN81" i="1"/>
  <c r="FI32" i="1"/>
  <c r="EZ77" i="1"/>
  <c r="DF33" i="1"/>
  <c r="EN64" i="1"/>
  <c r="EB65" i="1"/>
  <c r="E33" i="6"/>
  <c r="FK76" i="1"/>
  <c r="FK70" i="1"/>
  <c r="FK60" i="1"/>
  <c r="FK77" i="1"/>
  <c r="DQ80" i="1"/>
  <c r="EZ75" i="1"/>
  <c r="FB53" i="1"/>
  <c r="FB9" i="1"/>
  <c r="EE29" i="1"/>
  <c r="EN21" i="1"/>
  <c r="FK33" i="1"/>
  <c r="FA43" i="1"/>
  <c r="EN85" i="1"/>
  <c r="EN77" i="1"/>
  <c r="FI36" i="1"/>
  <c r="E17" i="6"/>
  <c r="FI23" i="1"/>
  <c r="GR63" i="1"/>
  <c r="FK61" i="1"/>
  <c r="FK31" i="1"/>
  <c r="FK50" i="1"/>
  <c r="FK35" i="1"/>
  <c r="DQ69" i="1"/>
  <c r="FI71" i="1"/>
  <c r="FB55" i="1"/>
  <c r="FB88" i="1"/>
  <c r="EE74" i="1"/>
  <c r="EE24" i="1"/>
  <c r="FA44" i="1"/>
  <c r="DF27" i="1"/>
  <c r="FL70" i="1"/>
  <c r="FL35" i="1"/>
  <c r="DA26" i="1"/>
  <c r="EN58" i="1"/>
  <c r="DQ85" i="1"/>
  <c r="DQ32" i="1"/>
  <c r="EJ19" i="1"/>
  <c r="EJ45" i="1"/>
  <c r="DT53" i="1"/>
  <c r="DT40" i="1"/>
  <c r="DQ49" i="1"/>
  <c r="DE85" i="1"/>
  <c r="DE20" i="1"/>
  <c r="E44" i="6"/>
  <c r="FU75" i="1"/>
  <c r="GC38" i="1"/>
  <c r="GD70" i="1"/>
  <c r="GK35" i="1"/>
  <c r="EW16" i="1"/>
  <c r="EW6" i="1"/>
  <c r="EW17" i="1"/>
  <c r="EW14" i="1"/>
  <c r="EW22" i="1"/>
  <c r="EW19" i="1"/>
  <c r="EW28" i="1"/>
  <c r="EW37" i="1"/>
  <c r="EW48" i="1"/>
  <c r="EW88" i="1"/>
  <c r="EW51" i="1"/>
  <c r="EW30" i="1"/>
  <c r="EW34" i="1"/>
  <c r="EW68" i="1"/>
  <c r="EW39" i="1"/>
  <c r="EW11" i="1"/>
  <c r="EW80" i="1"/>
  <c r="EW71" i="1"/>
  <c r="EW82" i="1"/>
  <c r="EW61" i="1"/>
  <c r="EW64" i="1"/>
  <c r="EW84" i="1"/>
  <c r="EW70" i="1"/>
  <c r="EW74" i="1"/>
  <c r="EW24" i="1"/>
  <c r="EW25" i="1"/>
  <c r="EW87" i="1"/>
  <c r="EW12" i="1"/>
  <c r="EW15" i="1"/>
  <c r="EW76" i="1"/>
  <c r="EW41" i="1"/>
  <c r="EW77" i="1"/>
  <c r="EW57" i="1"/>
  <c r="EW65" i="1"/>
  <c r="EW56" i="1"/>
  <c r="EW40" i="1"/>
  <c r="EW26" i="1"/>
  <c r="EW13" i="1"/>
  <c r="EW85" i="1"/>
  <c r="EW63" i="1"/>
  <c r="EW27" i="1"/>
  <c r="EW45" i="1"/>
  <c r="EA12" i="1"/>
  <c r="EA11" i="1"/>
  <c r="EA8" i="1"/>
  <c r="EA6" i="1"/>
  <c r="EA13" i="1"/>
  <c r="EA10" i="1"/>
  <c r="EA15" i="1"/>
  <c r="EA14" i="1"/>
  <c r="EA20" i="1"/>
  <c r="EA82" i="1"/>
  <c r="EA22" i="1"/>
  <c r="EA51" i="1"/>
  <c r="EA66" i="1"/>
  <c r="EA53" i="1"/>
  <c r="EA30" i="1"/>
  <c r="EA87" i="1"/>
  <c r="EA81" i="1"/>
  <c r="EA45" i="1"/>
  <c r="EA7" i="1"/>
  <c r="EA73" i="1"/>
  <c r="EA79" i="1"/>
  <c r="EA19" i="1"/>
  <c r="EA46" i="1"/>
  <c r="EA83" i="1"/>
  <c r="EA50" i="1"/>
  <c r="EA55" i="1"/>
  <c r="EA72" i="1"/>
  <c r="EA65" i="1"/>
  <c r="EA74" i="1"/>
  <c r="EA35" i="1"/>
  <c r="EA63" i="1"/>
  <c r="EA27" i="1"/>
  <c r="EA68" i="1"/>
  <c r="DP16" i="1"/>
  <c r="DP15" i="1"/>
  <c r="DP84" i="1"/>
  <c r="DP24" i="1"/>
  <c r="DP64" i="1"/>
  <c r="DP21" i="1"/>
  <c r="DP71" i="1"/>
  <c r="DP80" i="1"/>
  <c r="DP47" i="1"/>
  <c r="DP49" i="1"/>
  <c r="DP58" i="1"/>
  <c r="DP41" i="1"/>
  <c r="DP68" i="1"/>
  <c r="DP38" i="1"/>
  <c r="DD71" i="1"/>
  <c r="EA37" i="1"/>
  <c r="EA57" i="1"/>
  <c r="EA32" i="1"/>
  <c r="EA75" i="1"/>
  <c r="DP48" i="1"/>
  <c r="EW75" i="1"/>
  <c r="EW60" i="1"/>
  <c r="S20" i="10"/>
  <c r="X10" i="10"/>
  <c r="S11" i="10"/>
  <c r="U20" i="10"/>
  <c r="T10" i="10"/>
  <c r="Y15" i="10"/>
  <c r="T21" i="10"/>
  <c r="Z16" i="10"/>
  <c r="S19" i="10"/>
  <c r="U18" i="10"/>
  <c r="AA18" i="10" s="1"/>
  <c r="S13" i="10"/>
  <c r="V21" i="10"/>
  <c r="V20" i="10"/>
  <c r="S9" i="10"/>
  <c r="U10" i="10"/>
  <c r="T8" i="10"/>
  <c r="T9" i="10"/>
  <c r="V13" i="10"/>
  <c r="T12" i="10"/>
  <c r="Z20" i="10"/>
  <c r="T17" i="10"/>
  <c r="Z15" i="10"/>
  <c r="Z21" i="10"/>
  <c r="W10" i="10"/>
  <c r="U8" i="10"/>
  <c r="V16" i="10"/>
  <c r="V12" i="10"/>
  <c r="T19" i="10"/>
  <c r="Z11" i="10"/>
  <c r="EW8" i="1"/>
  <c r="DP12" i="1"/>
  <c r="DZ17" i="1"/>
  <c r="DZ11" i="1"/>
  <c r="DZ8" i="1"/>
  <c r="DZ12" i="1"/>
  <c r="DZ16" i="1"/>
  <c r="DZ13" i="1"/>
  <c r="DZ6" i="1"/>
  <c r="DZ10" i="1"/>
  <c r="DZ84" i="1"/>
  <c r="DZ66" i="1"/>
  <c r="DZ69" i="1"/>
  <c r="DZ39" i="1"/>
  <c r="DZ51" i="1"/>
  <c r="DZ62" i="1"/>
  <c r="DZ26" i="1"/>
  <c r="DZ28" i="1"/>
  <c r="DZ44" i="1"/>
  <c r="DZ41" i="1"/>
  <c r="DZ72" i="1"/>
  <c r="DZ86" i="1"/>
  <c r="DZ78" i="1"/>
  <c r="DZ59" i="1"/>
  <c r="DZ35" i="1"/>
  <c r="DZ18" i="1"/>
  <c r="DZ20" i="1"/>
  <c r="DZ68" i="1"/>
  <c r="DZ46" i="1"/>
  <c r="DZ42" i="1"/>
  <c r="DZ60" i="1"/>
  <c r="DZ79" i="1"/>
  <c r="DZ77" i="1"/>
  <c r="DZ52" i="1"/>
  <c r="DZ47" i="1"/>
  <c r="DO32" i="1"/>
  <c r="DO59" i="1"/>
  <c r="DO44" i="1"/>
  <c r="DO86" i="1"/>
  <c r="DC88" i="1"/>
  <c r="DC31" i="1"/>
  <c r="DC26" i="1"/>
  <c r="DC61" i="1"/>
  <c r="DC53" i="1"/>
  <c r="DC42" i="1"/>
  <c r="DD33" i="1"/>
  <c r="DP28" i="1"/>
  <c r="DP18" i="1"/>
  <c r="DP87" i="1"/>
  <c r="DP74" i="1"/>
  <c r="DD45" i="1"/>
  <c r="EA18" i="1"/>
  <c r="EA36" i="1"/>
  <c r="EA39" i="1"/>
  <c r="EA47" i="1"/>
  <c r="W15" i="10"/>
  <c r="W17" i="10"/>
  <c r="EW43" i="1"/>
  <c r="EW46" i="1"/>
  <c r="EW67" i="1"/>
  <c r="DP72" i="1"/>
  <c r="EW9" i="1"/>
  <c r="DP44" i="1"/>
  <c r="DP60" i="1"/>
  <c r="DP86" i="1"/>
  <c r="DP55" i="1"/>
  <c r="DP76" i="1"/>
  <c r="EA61" i="1"/>
  <c r="EA69" i="1"/>
  <c r="EA31" i="1"/>
  <c r="EA67" i="1"/>
  <c r="Z10" i="10"/>
  <c r="EW73" i="1"/>
  <c r="EW23" i="1"/>
  <c r="EW44" i="1"/>
  <c r="DP9" i="1"/>
  <c r="EA21" i="1"/>
  <c r="DP70" i="1"/>
  <c r="DP23" i="1"/>
  <c r="DP50" i="1"/>
  <c r="DP34" i="1"/>
  <c r="DP32" i="1"/>
  <c r="DP56" i="1"/>
  <c r="DP57" i="1"/>
  <c r="DD77" i="1"/>
  <c r="EA59" i="1"/>
  <c r="EA86" i="1"/>
  <c r="EA78" i="1"/>
  <c r="DP51" i="1"/>
  <c r="EW69" i="1"/>
  <c r="EW55" i="1"/>
  <c r="EW31" i="1"/>
  <c r="X16" i="10"/>
  <c r="DZ15" i="1"/>
  <c r="ET6" i="1"/>
  <c r="ET8" i="1"/>
  <c r="ET22" i="1"/>
  <c r="ET10" i="1"/>
  <c r="ET15" i="1"/>
  <c r="ET14" i="1"/>
  <c r="ET59" i="1"/>
  <c r="ET49" i="1"/>
  <c r="ET51" i="1"/>
  <c r="ET52" i="1"/>
  <c r="ET42" i="1"/>
  <c r="ET70" i="1"/>
  <c r="ET13" i="1"/>
  <c r="ET39" i="1"/>
  <c r="ET46" i="1"/>
  <c r="ET38" i="1"/>
  <c r="ET23" i="1"/>
  <c r="ET66" i="1"/>
  <c r="ET78" i="1"/>
  <c r="ET37" i="1"/>
  <c r="ET64" i="1"/>
  <c r="ET30" i="1"/>
  <c r="ET72" i="1"/>
  <c r="ET18" i="1"/>
  <c r="EI15" i="1"/>
  <c r="EI14" i="1"/>
  <c r="EI12" i="1"/>
  <c r="EI6" i="1"/>
  <c r="EI8" i="1"/>
  <c r="EI13" i="1"/>
  <c r="EI10" i="1"/>
  <c r="DL24" i="1"/>
  <c r="DL72" i="1"/>
  <c r="DL39" i="1"/>
  <c r="DL35" i="1"/>
  <c r="DL55" i="1"/>
  <c r="DL18" i="1"/>
  <c r="DL42" i="1"/>
  <c r="DL87" i="1"/>
  <c r="DL47" i="1"/>
  <c r="DL7" i="1"/>
  <c r="DL62" i="1"/>
  <c r="DL79" i="1"/>
  <c r="DL28" i="1"/>
  <c r="DL71" i="1"/>
  <c r="DL19" i="1"/>
  <c r="DL73" i="1"/>
  <c r="DL59" i="1"/>
  <c r="ET11" i="1"/>
  <c r="ET12" i="1"/>
  <c r="EI11" i="1"/>
  <c r="FF12" i="1"/>
  <c r="FF17" i="1"/>
  <c r="FF13" i="1"/>
  <c r="FF6" i="1"/>
  <c r="FF8" i="1"/>
  <c r="FF10" i="1"/>
  <c r="EK14" i="1"/>
  <c r="EK51" i="1"/>
  <c r="EK55" i="1"/>
  <c r="EK74" i="1"/>
  <c r="EK67" i="1"/>
  <c r="EK6" i="1"/>
  <c r="EK8" i="1"/>
  <c r="EK42" i="1"/>
  <c r="EK52" i="1"/>
  <c r="EK24" i="1"/>
  <c r="DY63" i="1"/>
  <c r="DY37" i="1"/>
  <c r="DB25" i="1"/>
  <c r="DB75" i="1"/>
  <c r="DB82" i="1"/>
  <c r="DB59" i="1"/>
  <c r="DB26" i="1"/>
  <c r="DB20" i="1"/>
  <c r="DB74" i="1"/>
  <c r="DB85" i="1"/>
  <c r="DB62" i="1"/>
  <c r="ES6" i="1"/>
  <c r="ES8" i="1"/>
  <c r="ES35" i="1"/>
  <c r="ES64" i="1"/>
  <c r="ES78" i="1"/>
  <c r="ES22" i="1"/>
  <c r="ES23" i="1"/>
  <c r="GE12" i="1"/>
  <c r="GE88" i="1"/>
  <c r="GE74" i="1"/>
  <c r="GE60" i="1"/>
  <c r="GE66" i="1"/>
  <c r="GE41" i="1"/>
  <c r="GE23" i="1"/>
  <c r="GE87" i="1"/>
  <c r="GE73" i="1"/>
  <c r="GE59" i="1"/>
  <c r="GE49" i="1"/>
  <c r="GE39" i="1"/>
  <c r="GE24" i="1"/>
  <c r="GE84" i="1"/>
  <c r="GE70" i="1"/>
  <c r="GE55" i="1"/>
  <c r="GE57" i="1"/>
  <c r="GE35" i="1"/>
  <c r="GE30" i="1"/>
  <c r="GE15" i="1"/>
  <c r="GE71" i="1"/>
  <c r="GE62" i="1"/>
  <c r="GE42" i="1"/>
  <c r="GE28" i="1"/>
  <c r="GE6" i="1"/>
  <c r="GE69" i="1"/>
  <c r="GE77" i="1"/>
  <c r="GE52" i="1"/>
  <c r="GE29" i="1"/>
  <c r="GE10" i="1"/>
  <c r="GE86" i="1"/>
  <c r="GE68" i="1"/>
  <c r="GE79" i="1"/>
  <c r="GE38" i="1"/>
  <c r="GE20" i="1"/>
  <c r="GE11" i="1"/>
  <c r="GE83" i="1"/>
  <c r="GE65" i="1"/>
  <c r="GE50" i="1"/>
  <c r="GE40" i="1"/>
  <c r="GE19" i="1"/>
  <c r="FV6" i="1"/>
  <c r="FV51" i="1"/>
  <c r="FV71" i="1"/>
  <c r="FV56" i="1"/>
  <c r="FV78" i="1"/>
  <c r="FV63" i="1"/>
  <c r="FV55" i="1"/>
  <c r="FV50" i="1"/>
  <c r="FV39" i="1"/>
  <c r="FV38" i="1"/>
  <c r="FV28" i="1"/>
  <c r="FV24" i="1"/>
  <c r="FV29" i="1"/>
  <c r="FV85" i="1"/>
  <c r="FV70" i="1"/>
  <c r="FV61" i="1"/>
  <c r="FV12" i="1"/>
  <c r="FV84" i="1"/>
  <c r="FV75" i="1"/>
  <c r="FV60" i="1"/>
  <c r="FM11" i="1"/>
  <c r="FM14" i="1"/>
  <c r="FM13" i="1"/>
  <c r="FM10" i="1"/>
  <c r="FM15" i="1"/>
  <c r="FM22" i="1"/>
  <c r="FM21" i="1"/>
  <c r="FC11" i="1"/>
  <c r="FC8" i="1"/>
  <c r="ER14" i="1"/>
  <c r="ER55" i="1"/>
  <c r="ER69" i="1"/>
  <c r="ER58" i="1"/>
  <c r="ER48" i="1"/>
  <c r="ER50" i="1"/>
  <c r="ER73" i="1"/>
  <c r="ER16" i="1"/>
  <c r="ER11" i="1"/>
  <c r="ER25" i="1"/>
  <c r="ER83" i="1"/>
  <c r="ER60" i="1"/>
  <c r="GL15" i="1"/>
  <c r="GL13" i="1"/>
  <c r="GL6" i="1"/>
  <c r="GL22" i="1"/>
  <c r="GL10" i="1"/>
  <c r="GL30" i="1"/>
  <c r="GL35" i="1"/>
  <c r="GL45" i="1"/>
  <c r="GL55" i="1"/>
  <c r="GL70" i="1"/>
  <c r="GL84" i="1"/>
  <c r="GL16" i="1"/>
  <c r="GL27" i="1"/>
  <c r="GL37" i="1"/>
  <c r="GL47" i="1"/>
  <c r="GL56" i="1"/>
  <c r="GL71" i="1"/>
  <c r="GL85" i="1"/>
  <c r="GL23" i="1"/>
  <c r="GL41" i="1"/>
  <c r="GL49" i="1"/>
  <c r="GL60" i="1"/>
  <c r="GL74" i="1"/>
  <c r="GL88" i="1"/>
  <c r="GB25" i="1"/>
  <c r="GB87" i="1"/>
  <c r="GJ81" i="1"/>
  <c r="GJ74" i="1"/>
  <c r="GJ49" i="1"/>
  <c r="GA88" i="1"/>
  <c r="GA45" i="1"/>
  <c r="GA73" i="1"/>
  <c r="GA43" i="1"/>
  <c r="GA50" i="1"/>
  <c r="DJ16" i="1"/>
  <c r="DJ17" i="1"/>
  <c r="DJ14" i="1"/>
  <c r="DJ8" i="1"/>
  <c r="GH64" i="1"/>
  <c r="GH25" i="1"/>
  <c r="GH63" i="1"/>
  <c r="GH32" i="1"/>
  <c r="GH88" i="1"/>
  <c r="GH52" i="1"/>
  <c r="GH19" i="1"/>
  <c r="FY85" i="1"/>
  <c r="FY70" i="1"/>
  <c r="FY65" i="1"/>
  <c r="FY34" i="1"/>
  <c r="FY80" i="1"/>
  <c r="FY59" i="1"/>
  <c r="FY54" i="1"/>
  <c r="FY44" i="1"/>
  <c r="FY35" i="1"/>
  <c r="FY25" i="1"/>
  <c r="FY20" i="1"/>
  <c r="FY18" i="1"/>
  <c r="FY87" i="1"/>
  <c r="FY69" i="1"/>
  <c r="FY63" i="1"/>
  <c r="FY36" i="1"/>
  <c r="FY26" i="1"/>
  <c r="FY33" i="1"/>
  <c r="FP8" i="1"/>
  <c r="FP6" i="1"/>
  <c r="FP15" i="1"/>
  <c r="FP22" i="1"/>
  <c r="BP8" i="3"/>
  <c r="CE13" i="3"/>
  <c r="BB13" i="3"/>
  <c r="CX13" i="1"/>
  <c r="CX14" i="1"/>
  <c r="CH9" i="3"/>
  <c r="BQ9" i="3"/>
  <c r="CJ8" i="3"/>
  <c r="BI8" i="3"/>
  <c r="BV13" i="3"/>
  <c r="CF9" i="3"/>
  <c r="BP9" i="3"/>
  <c r="CH8" i="3"/>
  <c r="BH8" i="3"/>
  <c r="GR83" i="1"/>
  <c r="GN83" i="1"/>
  <c r="DY33" i="1"/>
  <c r="FJ68" i="1"/>
  <c r="FJ35" i="1"/>
  <c r="DD43" i="1"/>
  <c r="DD23" i="1"/>
  <c r="DD51" i="1"/>
  <c r="DN45" i="1"/>
  <c r="DN69" i="1"/>
  <c r="FS88" i="1"/>
  <c r="FJ65" i="1"/>
  <c r="FJ7" i="1"/>
  <c r="FJ70" i="1"/>
  <c r="DD34" i="1"/>
  <c r="DD36" i="1"/>
  <c r="DN49" i="1"/>
  <c r="DD48" i="1"/>
  <c r="DY40" i="1"/>
  <c r="GN69" i="1"/>
  <c r="GR69" i="1"/>
  <c r="GN70" i="1"/>
  <c r="GN86" i="1"/>
  <c r="GR86" i="1"/>
  <c r="GB82" i="1"/>
  <c r="E31" i="13"/>
  <c r="U31" i="13" s="1"/>
  <c r="AL31" i="13" s="1"/>
  <c r="E39" i="13"/>
  <c r="U39" i="13" s="1"/>
  <c r="AL39" i="13" s="1"/>
  <c r="E27" i="13"/>
  <c r="U27" i="13" s="1"/>
  <c r="AL27" i="13" s="1"/>
  <c r="E38" i="13"/>
  <c r="U38" i="13" s="1"/>
  <c r="AL38" i="13" s="1"/>
  <c r="E25" i="13"/>
  <c r="U25" i="13" s="1"/>
  <c r="AL25" i="13" s="1"/>
  <c r="E13" i="13"/>
  <c r="U13" i="13" s="1"/>
  <c r="AL13" i="13" s="1"/>
  <c r="E37" i="13"/>
  <c r="U37" i="13" s="1"/>
  <c r="AL37" i="13" s="1"/>
  <c r="E9" i="13"/>
  <c r="U9" i="13" s="1"/>
  <c r="AL9" i="13" s="1"/>
  <c r="E12" i="13"/>
  <c r="U12" i="13" s="1"/>
  <c r="AL12" i="13" s="1"/>
  <c r="E11" i="13"/>
  <c r="U11" i="13" s="1"/>
  <c r="AL11" i="13" s="1"/>
  <c r="E19" i="13"/>
  <c r="U19" i="13" s="1"/>
  <c r="AL19" i="13" s="1"/>
  <c r="E17" i="13"/>
  <c r="U17" i="13" s="1"/>
  <c r="AL17" i="13" s="1"/>
  <c r="E15" i="13"/>
  <c r="U15" i="13" s="1"/>
  <c r="AL15" i="13" s="1"/>
  <c r="E23" i="13"/>
  <c r="U23" i="13" s="1"/>
  <c r="AL23" i="13" s="1"/>
  <c r="E8" i="13"/>
  <c r="U8" i="13" s="1"/>
  <c r="AL8" i="13" s="1"/>
  <c r="E16" i="13"/>
  <c r="U16" i="13" s="1"/>
  <c r="AL16" i="13" s="1"/>
  <c r="E36" i="13"/>
  <c r="U36" i="13" s="1"/>
  <c r="AL36" i="13" s="1"/>
  <c r="A6" i="10"/>
  <c r="E6" i="13"/>
  <c r="U6" i="13" s="1"/>
  <c r="AL6" i="13" s="1"/>
  <c r="DY22" i="1"/>
  <c r="DY17" i="1"/>
  <c r="DO45" i="1"/>
  <c r="DO70" i="1"/>
  <c r="DO82" i="1"/>
  <c r="DO68" i="1"/>
  <c r="DO56" i="1"/>
  <c r="DO20" i="1"/>
  <c r="DO24" i="1"/>
  <c r="DO71" i="1"/>
  <c r="DO26" i="1"/>
  <c r="DO18" i="1"/>
  <c r="DO9" i="1"/>
  <c r="DO54" i="1"/>
  <c r="DO57" i="1"/>
  <c r="DO36" i="1"/>
  <c r="DO27" i="1"/>
  <c r="DO74" i="1"/>
  <c r="DO80" i="1"/>
  <c r="DO23" i="1"/>
  <c r="DO69" i="1"/>
  <c r="DO41" i="1"/>
  <c r="DO34" i="1"/>
  <c r="DO83" i="1"/>
  <c r="DO30" i="1"/>
  <c r="DD11" i="1"/>
  <c r="DD12" i="1"/>
  <c r="DD15" i="1"/>
  <c r="DD22" i="1"/>
  <c r="DD8" i="1"/>
  <c r="DD16" i="1"/>
  <c r="DD10" i="1"/>
  <c r="DD14" i="1"/>
  <c r="DD70" i="1"/>
  <c r="DD41" i="1"/>
  <c r="DD6" i="1"/>
  <c r="DD69" i="1"/>
  <c r="DD20" i="1"/>
  <c r="DD13" i="1"/>
  <c r="DD19" i="1"/>
  <c r="DD44" i="1"/>
  <c r="DD42" i="1"/>
  <c r="DD49" i="1"/>
  <c r="DD80" i="1"/>
  <c r="DD86" i="1"/>
  <c r="DD74" i="1"/>
  <c r="DD47" i="1"/>
  <c r="DD76" i="1"/>
  <c r="DD63" i="1"/>
  <c r="DD56" i="1"/>
  <c r="DD29" i="1"/>
  <c r="DD25" i="1"/>
  <c r="DD81" i="1"/>
  <c r="DD39" i="1"/>
  <c r="DD65" i="1"/>
  <c r="DD57" i="1"/>
  <c r="DD21" i="1"/>
  <c r="DD38" i="1"/>
  <c r="DD87" i="1"/>
  <c r="DD88" i="1"/>
  <c r="DD55" i="1"/>
  <c r="DD52" i="1"/>
  <c r="DD26" i="1"/>
  <c r="DD31" i="1"/>
  <c r="DD68" i="1"/>
  <c r="DD73" i="1"/>
  <c r="DD9" i="1"/>
  <c r="DD59" i="1"/>
  <c r="DD64" i="1"/>
  <c r="DD53" i="1"/>
  <c r="DD62" i="1"/>
  <c r="DD32" i="1"/>
  <c r="DD67" i="1"/>
  <c r="DD54" i="1"/>
  <c r="DD66" i="1"/>
  <c r="DD7" i="1"/>
  <c r="DD85" i="1"/>
  <c r="DD61" i="1"/>
  <c r="DD75" i="1"/>
  <c r="DD27" i="1"/>
  <c r="DD79" i="1"/>
  <c r="DD30" i="1"/>
  <c r="DD84" i="1"/>
  <c r="FJ57" i="1"/>
  <c r="DD37" i="1"/>
  <c r="DN84" i="1"/>
  <c r="FS84" i="1"/>
  <c r="FS24" i="1"/>
  <c r="GB12" i="1"/>
  <c r="GB64" i="1"/>
  <c r="GB43" i="1"/>
  <c r="GB18" i="1"/>
  <c r="GB86" i="1"/>
  <c r="GB58" i="1"/>
  <c r="GB38" i="1"/>
  <c r="GB69" i="1"/>
  <c r="GB46" i="1"/>
  <c r="GB29" i="1"/>
  <c r="GB63" i="1"/>
  <c r="GB73" i="1"/>
  <c r="GB66" i="1"/>
  <c r="GB24" i="1"/>
  <c r="GB32" i="1"/>
  <c r="GB79" i="1"/>
  <c r="GB48" i="1"/>
  <c r="GB39" i="1"/>
  <c r="GB26" i="1"/>
  <c r="GB68" i="1"/>
  <c r="GB54" i="1"/>
  <c r="GB7" i="1"/>
  <c r="GB15" i="1"/>
  <c r="GB51" i="1"/>
  <c r="GB78" i="1"/>
  <c r="GB72" i="1"/>
  <c r="GB83" i="1"/>
  <c r="GB76" i="1"/>
  <c r="GB20" i="1"/>
  <c r="GB59" i="1"/>
  <c r="GB44" i="1"/>
  <c r="GB40" i="1"/>
  <c r="FJ22" i="1"/>
  <c r="FJ6" i="1"/>
  <c r="FJ16" i="1"/>
  <c r="FJ14" i="1"/>
  <c r="FJ8" i="1"/>
  <c r="FJ10" i="1"/>
  <c r="FJ51" i="1"/>
  <c r="FJ64" i="1"/>
  <c r="FJ69" i="1"/>
  <c r="FJ67" i="1"/>
  <c r="FJ73" i="1"/>
  <c r="FJ87" i="1"/>
  <c r="FJ32" i="1"/>
  <c r="FJ55" i="1"/>
  <c r="FJ60" i="1"/>
  <c r="FJ59" i="1"/>
  <c r="FJ40" i="1"/>
  <c r="FJ80" i="1"/>
  <c r="FJ52" i="1"/>
  <c r="FJ39" i="1"/>
  <c r="FJ54" i="1"/>
  <c r="FJ53" i="1"/>
  <c r="FJ71" i="1"/>
  <c r="FJ85" i="1"/>
  <c r="FJ36" i="1"/>
  <c r="FJ49" i="1"/>
  <c r="FJ77" i="1"/>
  <c r="FJ50" i="1"/>
  <c r="FJ66" i="1"/>
  <c r="FJ33" i="1"/>
  <c r="FJ43" i="1"/>
  <c r="FJ45" i="1"/>
  <c r="FJ31" i="1"/>
  <c r="FJ42" i="1"/>
  <c r="FJ21" i="1"/>
  <c r="FJ58" i="1"/>
  <c r="FJ24" i="1"/>
  <c r="FJ47" i="1"/>
  <c r="FJ83" i="1"/>
  <c r="FJ72" i="1"/>
  <c r="FJ48" i="1"/>
  <c r="FJ37" i="1"/>
  <c r="FJ74" i="1"/>
  <c r="FJ76" i="1"/>
  <c r="FJ9" i="1"/>
  <c r="FJ25" i="1"/>
  <c r="FJ41" i="1"/>
  <c r="FJ82" i="1"/>
  <c r="FJ38" i="1"/>
  <c r="FJ20" i="1"/>
  <c r="FJ27" i="1"/>
  <c r="FJ29" i="1"/>
  <c r="DY12" i="1"/>
  <c r="DY15" i="1"/>
  <c r="DY8" i="1"/>
  <c r="DY10" i="1"/>
  <c r="DY11" i="1"/>
  <c r="DY38" i="1"/>
  <c r="DY24" i="1"/>
  <c r="DY25" i="1"/>
  <c r="DY52" i="1"/>
  <c r="DY83" i="1"/>
  <c r="DY82" i="1"/>
  <c r="DY87" i="1"/>
  <c r="DY20" i="1"/>
  <c r="DY19" i="1"/>
  <c r="DY42" i="1"/>
  <c r="DY76" i="1"/>
  <c r="DY85" i="1"/>
  <c r="DY43" i="1"/>
  <c r="DY84" i="1"/>
  <c r="DY47" i="1"/>
  <c r="DY13" i="1"/>
  <c r="DY68" i="1"/>
  <c r="DY75" i="1"/>
  <c r="DY72" i="1"/>
  <c r="DY74" i="1"/>
  <c r="DY65" i="1"/>
  <c r="DY78" i="1"/>
  <c r="DY41" i="1"/>
  <c r="DY71" i="1"/>
  <c r="DY6" i="1"/>
  <c r="DY62" i="1"/>
  <c r="DY26" i="1"/>
  <c r="DY67" i="1"/>
  <c r="DY45" i="1"/>
  <c r="DY50" i="1"/>
  <c r="DY27" i="1"/>
  <c r="DY34" i="1"/>
  <c r="DY64" i="1"/>
  <c r="DY49" i="1"/>
  <c r="DY79" i="1"/>
  <c r="DY28" i="1"/>
  <c r="DY46" i="1"/>
  <c r="DY35" i="1"/>
  <c r="DY30" i="1"/>
  <c r="DY73" i="1"/>
  <c r="DY18" i="1"/>
  <c r="DY23" i="1"/>
  <c r="DY32" i="1"/>
  <c r="DY56" i="1"/>
  <c r="DY44" i="1"/>
  <c r="DY59" i="1"/>
  <c r="DY53" i="1"/>
  <c r="DY21" i="1"/>
  <c r="DY54" i="1"/>
  <c r="DY86" i="1"/>
  <c r="DY39" i="1"/>
  <c r="DY57" i="1"/>
  <c r="DY31" i="1"/>
  <c r="DY55" i="1"/>
  <c r="DY9" i="1"/>
  <c r="DY16" i="1"/>
  <c r="DY36" i="1"/>
  <c r="DY81" i="1"/>
  <c r="DY69" i="1"/>
  <c r="DY51" i="1"/>
  <c r="DY70" i="1"/>
  <c r="DY88" i="1"/>
  <c r="DY29" i="1"/>
  <c r="DY61" i="1"/>
  <c r="DY48" i="1"/>
  <c r="DY66" i="1"/>
  <c r="DY77" i="1"/>
  <c r="FJ34" i="1"/>
  <c r="FJ26" i="1"/>
  <c r="GB42" i="1"/>
  <c r="FJ19" i="1"/>
  <c r="DD28" i="1"/>
  <c r="DY58" i="1"/>
  <c r="FS32" i="1"/>
  <c r="GB28" i="1"/>
  <c r="FS6" i="1"/>
  <c r="FS15" i="1"/>
  <c r="FS33" i="1"/>
  <c r="FS81" i="1"/>
  <c r="FS80" i="1"/>
  <c r="FS39" i="1"/>
  <c r="FS20" i="1"/>
  <c r="FS27" i="1"/>
  <c r="FS85" i="1"/>
  <c r="FS76" i="1"/>
  <c r="FS42" i="1"/>
  <c r="FS87" i="1"/>
  <c r="FS26" i="1"/>
  <c r="FS52" i="1"/>
  <c r="FS74" i="1"/>
  <c r="FS48" i="1"/>
  <c r="FS44" i="1"/>
  <c r="FS77" i="1"/>
  <c r="FS69" i="1"/>
  <c r="FS51" i="1"/>
  <c r="FS79" i="1"/>
  <c r="FS72" i="1"/>
  <c r="FS66" i="1"/>
  <c r="FS21" i="1"/>
  <c r="FS34" i="1"/>
  <c r="FS45" i="1"/>
  <c r="FS70" i="1"/>
  <c r="FS36" i="1"/>
  <c r="FS63" i="1"/>
  <c r="FS59" i="1"/>
  <c r="FS60" i="1"/>
  <c r="FS18" i="1"/>
  <c r="FS57" i="1"/>
  <c r="FS50" i="1"/>
  <c r="FS58" i="1"/>
  <c r="FS41" i="1"/>
  <c r="FS62" i="1"/>
  <c r="FS55" i="1"/>
  <c r="FS30" i="1"/>
  <c r="FS64" i="1"/>
  <c r="FS22" i="1"/>
  <c r="FS56" i="1"/>
  <c r="FS53" i="1"/>
  <c r="FS73" i="1"/>
  <c r="FS65" i="1"/>
  <c r="FS78" i="1"/>
  <c r="FS46" i="1"/>
  <c r="FS9" i="1"/>
  <c r="FS61" i="1"/>
  <c r="FS43" i="1"/>
  <c r="FS40" i="1"/>
  <c r="FS7" i="1"/>
  <c r="FS67" i="1"/>
  <c r="FS47" i="1"/>
  <c r="FS31" i="1"/>
  <c r="FS83" i="1"/>
  <c r="FS29" i="1"/>
  <c r="FS71" i="1"/>
  <c r="FS38" i="1"/>
  <c r="FS82" i="1"/>
  <c r="FS68" i="1"/>
  <c r="FS49" i="1"/>
  <c r="FS10" i="1"/>
  <c r="FS23" i="1"/>
  <c r="FS54" i="1"/>
  <c r="FS8" i="1"/>
  <c r="FS37" i="1"/>
  <c r="FS35" i="1"/>
  <c r="DN30" i="1"/>
  <c r="DN19" i="1"/>
  <c r="DN75" i="1"/>
  <c r="DN88" i="1"/>
  <c r="DN64" i="1"/>
  <c r="DN43" i="1"/>
  <c r="DN66" i="1"/>
  <c r="DN34" i="1"/>
  <c r="DN24" i="1"/>
  <c r="DN78" i="1"/>
  <c r="DN25" i="1"/>
  <c r="DN62" i="1"/>
  <c r="DN53" i="1"/>
  <c r="DN76" i="1"/>
  <c r="DN81" i="1"/>
  <c r="DN9" i="1"/>
  <c r="DN59" i="1"/>
  <c r="DN47" i="1"/>
  <c r="DN26" i="1"/>
  <c r="DN27" i="1"/>
  <c r="DN29" i="1"/>
  <c r="DN23" i="1"/>
  <c r="DN63" i="1"/>
  <c r="DN85" i="1"/>
  <c r="DN71" i="1"/>
  <c r="DN21" i="1"/>
  <c r="DN18" i="1"/>
  <c r="DN72" i="1"/>
  <c r="DN61" i="1"/>
  <c r="DN55" i="1"/>
  <c r="DN31" i="1"/>
  <c r="DN35" i="1"/>
  <c r="DN36" i="1"/>
  <c r="DN70" i="1"/>
  <c r="DN38" i="1"/>
  <c r="DN50" i="1"/>
  <c r="DN41" i="1"/>
  <c r="DN40" i="1"/>
  <c r="DN20" i="1"/>
  <c r="DN32" i="1"/>
  <c r="DN68" i="1"/>
  <c r="DN33" i="1"/>
  <c r="FJ86" i="1"/>
  <c r="FJ28" i="1"/>
  <c r="DD58" i="1"/>
  <c r="DD18" i="1"/>
  <c r="FJ62" i="1"/>
  <c r="DY80" i="1"/>
  <c r="FS86" i="1"/>
  <c r="FI17" i="1"/>
  <c r="FI16" i="1"/>
  <c r="FI22" i="1"/>
  <c r="FI14" i="1"/>
  <c r="FI8" i="1"/>
  <c r="FI10" i="1"/>
  <c r="FI6" i="1"/>
  <c r="FI60" i="1"/>
  <c r="FI25" i="1"/>
  <c r="FI84" i="1"/>
  <c r="FI56" i="1"/>
  <c r="FI41" i="1"/>
  <c r="FI15" i="1"/>
  <c r="FI45" i="1"/>
  <c r="FI37" i="1"/>
  <c r="FI86" i="1"/>
  <c r="FI61" i="1"/>
  <c r="FI46" i="1"/>
  <c r="FI33" i="1"/>
  <c r="FI47" i="1"/>
  <c r="FI7" i="1"/>
  <c r="FI68" i="1"/>
  <c r="FI49" i="1"/>
  <c r="FI29" i="1"/>
  <c r="FI24" i="1"/>
  <c r="FI79" i="1"/>
  <c r="FI30" i="1"/>
  <c r="FI72" i="1"/>
  <c r="FI77" i="1"/>
  <c r="FI21" i="1"/>
  <c r="FI62" i="1"/>
  <c r="FI34" i="1"/>
  <c r="FI31" i="1"/>
  <c r="FI26" i="1"/>
  <c r="FI76" i="1"/>
  <c r="FI53" i="1"/>
  <c r="EZ12" i="1"/>
  <c r="EZ10" i="1"/>
  <c r="EZ13" i="1"/>
  <c r="EZ14" i="1"/>
  <c r="EZ11" i="1"/>
  <c r="EZ15" i="1"/>
  <c r="EZ6" i="1"/>
  <c r="EZ7" i="1"/>
  <c r="EZ8" i="1"/>
  <c r="EZ87" i="1"/>
  <c r="EZ51" i="1"/>
  <c r="EZ22" i="1"/>
  <c r="EZ18" i="1"/>
  <c r="EZ30" i="1"/>
  <c r="EZ44" i="1"/>
  <c r="EZ86" i="1"/>
  <c r="EZ54" i="1"/>
  <c r="EZ76" i="1"/>
  <c r="EZ88" i="1"/>
  <c r="EZ39" i="1"/>
  <c r="EZ81" i="1"/>
  <c r="EZ46" i="1"/>
  <c r="EZ36" i="1"/>
  <c r="EZ59" i="1"/>
  <c r="EZ24" i="1"/>
  <c r="EZ48" i="1"/>
  <c r="EZ71" i="1"/>
  <c r="EZ66" i="1"/>
  <c r="EZ65" i="1"/>
  <c r="EZ69" i="1"/>
  <c r="EZ50" i="1"/>
  <c r="EZ70" i="1"/>
  <c r="EZ37" i="1"/>
  <c r="EZ78" i="1"/>
  <c r="EZ38" i="1"/>
  <c r="EZ16" i="1"/>
  <c r="EZ20" i="1"/>
  <c r="EZ60" i="1"/>
  <c r="EZ43" i="1"/>
  <c r="EZ52" i="1"/>
  <c r="EQ11" i="1"/>
  <c r="EQ16" i="1"/>
  <c r="EQ12" i="1"/>
  <c r="EQ15" i="1"/>
  <c r="EQ8" i="1"/>
  <c r="EQ14" i="1"/>
  <c r="EQ22" i="1"/>
  <c r="EQ13" i="1"/>
  <c r="EQ65" i="1"/>
  <c r="EQ76" i="1"/>
  <c r="EQ81" i="1"/>
  <c r="EQ34" i="1"/>
  <c r="EQ52" i="1"/>
  <c r="EQ10" i="1"/>
  <c r="EQ86" i="1"/>
  <c r="EQ74" i="1"/>
  <c r="EQ7" i="1"/>
  <c r="EQ83" i="1"/>
  <c r="EQ27" i="1"/>
  <c r="EQ72" i="1"/>
  <c r="EQ85" i="1"/>
  <c r="EQ43" i="1"/>
  <c r="EQ50" i="1"/>
  <c r="EQ63" i="1"/>
  <c r="EQ6" i="1"/>
  <c r="EQ51" i="1"/>
  <c r="EQ78" i="1"/>
  <c r="EQ69" i="1"/>
  <c r="EQ62" i="1"/>
  <c r="EQ28" i="1"/>
  <c r="EQ58" i="1"/>
  <c r="EQ56" i="1"/>
  <c r="EQ77" i="1"/>
  <c r="EQ88" i="1"/>
  <c r="EQ49" i="1"/>
  <c r="EQ19" i="1"/>
  <c r="EQ20" i="1"/>
  <c r="EQ68" i="1"/>
  <c r="EQ40" i="1"/>
  <c r="EQ66" i="1"/>
  <c r="EQ73" i="1"/>
  <c r="EQ31" i="1"/>
  <c r="EH22" i="1"/>
  <c r="EH6" i="1"/>
  <c r="EH16" i="1"/>
  <c r="EH12" i="1"/>
  <c r="EH13" i="1"/>
  <c r="EH15" i="1"/>
  <c r="EH37" i="1"/>
  <c r="EH27" i="1"/>
  <c r="EH38" i="1"/>
  <c r="EH10" i="1"/>
  <c r="EH14" i="1"/>
  <c r="EH8" i="1"/>
  <c r="EH42" i="1"/>
  <c r="EH41" i="1"/>
  <c r="EH23" i="1"/>
  <c r="EH48" i="1"/>
  <c r="EH83" i="1"/>
  <c r="EH45" i="1"/>
  <c r="EH43" i="1"/>
  <c r="EH82" i="1"/>
  <c r="EH68" i="1"/>
  <c r="EH18" i="1"/>
  <c r="EH62" i="1"/>
  <c r="EH39" i="1"/>
  <c r="EH75" i="1"/>
  <c r="EH50" i="1"/>
  <c r="EH57" i="1"/>
  <c r="EH71" i="1"/>
  <c r="EH40" i="1"/>
  <c r="EH31" i="1"/>
  <c r="EH78" i="1"/>
  <c r="EH46" i="1"/>
  <c r="EH53" i="1"/>
  <c r="EH29" i="1"/>
  <c r="EH88" i="1"/>
  <c r="EH84" i="1"/>
  <c r="EH69" i="1"/>
  <c r="EH70" i="1"/>
  <c r="EH79" i="1"/>
  <c r="EH20" i="1"/>
  <c r="EH26" i="1"/>
  <c r="EH77" i="1"/>
  <c r="EH63" i="1"/>
  <c r="EH7" i="1"/>
  <c r="EH25" i="1"/>
  <c r="EH56" i="1"/>
  <c r="EH52" i="1"/>
  <c r="EH80" i="1"/>
  <c r="DX51" i="1"/>
  <c r="DX44" i="1"/>
  <c r="DX39" i="1"/>
  <c r="DX45" i="1"/>
  <c r="DX42" i="1"/>
  <c r="DX28" i="1"/>
  <c r="DX35" i="1"/>
  <c r="DX40" i="1"/>
  <c r="DX63" i="1"/>
  <c r="DX29" i="1"/>
  <c r="DX75" i="1"/>
  <c r="DX88" i="1"/>
  <c r="DX31" i="1"/>
  <c r="DX30" i="1"/>
  <c r="DX9" i="1"/>
  <c r="DX82" i="1"/>
  <c r="DX72" i="1"/>
  <c r="DX18" i="1"/>
  <c r="DX66" i="1"/>
  <c r="DX55" i="1"/>
  <c r="DM17" i="1"/>
  <c r="DM6" i="1"/>
  <c r="DM50" i="1"/>
  <c r="DM59" i="1"/>
  <c r="DM43" i="1"/>
  <c r="DM77" i="1"/>
  <c r="DM67" i="1"/>
  <c r="DM35" i="1"/>
  <c r="DM56" i="1"/>
  <c r="DM38" i="1"/>
  <c r="DM23" i="1"/>
  <c r="DM68" i="1"/>
  <c r="DM76" i="1"/>
  <c r="DM40" i="1"/>
  <c r="DM47" i="1"/>
  <c r="DM20" i="1"/>
  <c r="DM57" i="1"/>
  <c r="DM71" i="1"/>
  <c r="DM74" i="1"/>
  <c r="DM78" i="1"/>
  <c r="DM39" i="1"/>
  <c r="DM36" i="1"/>
  <c r="DM64" i="1"/>
  <c r="DM83" i="1"/>
  <c r="DM63" i="1"/>
  <c r="DM82" i="1"/>
  <c r="DM27" i="1"/>
  <c r="DM62" i="1"/>
  <c r="DM45" i="1"/>
  <c r="DM48" i="1"/>
  <c r="DM65" i="1"/>
  <c r="DM61" i="1"/>
  <c r="DM86" i="1"/>
  <c r="DM29" i="1"/>
  <c r="DM52" i="1"/>
  <c r="DM87" i="1"/>
  <c r="DM21" i="1"/>
  <c r="DM41" i="1"/>
  <c r="DM70" i="1"/>
  <c r="DM24" i="1"/>
  <c r="DM42" i="1"/>
  <c r="DM26" i="1"/>
  <c r="DM25" i="1"/>
  <c r="DM75" i="1"/>
  <c r="DM80" i="1"/>
  <c r="DM37" i="1"/>
  <c r="DC13" i="1"/>
  <c r="DC8" i="1"/>
  <c r="DC10" i="1"/>
  <c r="DC14" i="1"/>
  <c r="DC15" i="1"/>
  <c r="DC22" i="1"/>
  <c r="DC11" i="1"/>
  <c r="DC12" i="1"/>
  <c r="DC6" i="1"/>
  <c r="DC51" i="1"/>
  <c r="DC72" i="1"/>
  <c r="DC54" i="1"/>
  <c r="DC39" i="1"/>
  <c r="DC27" i="1"/>
  <c r="DC19" i="1"/>
  <c r="DC80" i="1"/>
  <c r="DC68" i="1"/>
  <c r="DC79" i="1"/>
  <c r="DC74" i="1"/>
  <c r="DC46" i="1"/>
  <c r="DC33" i="1"/>
  <c r="DC20" i="1"/>
  <c r="DC25" i="1"/>
  <c r="DC77" i="1"/>
  <c r="DC43" i="1"/>
  <c r="DC35" i="1"/>
  <c r="DC62" i="1"/>
  <c r="DC29" i="1"/>
  <c r="DC37" i="1"/>
  <c r="DC67" i="1"/>
  <c r="DC50" i="1"/>
  <c r="DC28" i="1"/>
  <c r="DC65" i="1"/>
  <c r="DC24" i="1"/>
  <c r="DC30" i="1"/>
  <c r="DC9" i="1"/>
  <c r="DC21" i="1"/>
  <c r="DC48" i="1"/>
  <c r="DC52" i="1"/>
  <c r="DC64" i="1"/>
  <c r="DC81" i="1"/>
  <c r="DC73" i="1"/>
  <c r="DC40" i="1"/>
  <c r="DC32" i="1"/>
  <c r="EZ68" i="1"/>
  <c r="DM9" i="1"/>
  <c r="DX49" i="1"/>
  <c r="DX7" i="1"/>
  <c r="FI35" i="1"/>
  <c r="FI57" i="1"/>
  <c r="EZ41" i="1"/>
  <c r="EZ45" i="1"/>
  <c r="EZ47" i="1"/>
  <c r="EH28" i="1"/>
  <c r="EH76" i="1"/>
  <c r="DC38" i="1"/>
  <c r="DC36" i="1"/>
  <c r="DC59" i="1"/>
  <c r="EQ37" i="1"/>
  <c r="EH74" i="1"/>
  <c r="FI51" i="1"/>
  <c r="EH51" i="1"/>
  <c r="EZ63" i="1"/>
  <c r="E33" i="8"/>
  <c r="E14" i="8"/>
  <c r="E34" i="8"/>
  <c r="E20" i="8"/>
  <c r="E23" i="8"/>
  <c r="E26" i="8"/>
  <c r="E16" i="8"/>
  <c r="E21" i="8"/>
  <c r="E30" i="8"/>
  <c r="E27" i="8"/>
  <c r="E24" i="8"/>
  <c r="E31" i="8"/>
  <c r="E17" i="8"/>
  <c r="E32" i="8"/>
  <c r="E22" i="8"/>
  <c r="E12" i="8"/>
  <c r="E15" i="8"/>
  <c r="E13" i="8"/>
  <c r="E9" i="8"/>
  <c r="E19" i="8"/>
  <c r="GJ17" i="1"/>
  <c r="GJ78" i="1"/>
  <c r="GJ65" i="1"/>
  <c r="GJ52" i="1"/>
  <c r="GJ42" i="1"/>
  <c r="GJ32" i="1"/>
  <c r="GJ18" i="1"/>
  <c r="GJ84" i="1"/>
  <c r="GJ71" i="1"/>
  <c r="GJ56" i="1"/>
  <c r="GJ46" i="1"/>
  <c r="GJ34" i="1"/>
  <c r="GJ19" i="1"/>
  <c r="GJ83" i="1"/>
  <c r="GJ70" i="1"/>
  <c r="GJ55" i="1"/>
  <c r="GJ44" i="1"/>
  <c r="GJ25" i="1"/>
  <c r="GJ15" i="1"/>
  <c r="GJ80" i="1"/>
  <c r="GJ63" i="1"/>
  <c r="GJ48" i="1"/>
  <c r="GJ33" i="1"/>
  <c r="GJ14" i="1"/>
  <c r="GJ16" i="1"/>
  <c r="GJ79" i="1"/>
  <c r="GJ62" i="1"/>
  <c r="GJ47" i="1"/>
  <c r="GJ26" i="1"/>
  <c r="GJ13" i="1"/>
  <c r="GJ11" i="1"/>
  <c r="GJ77" i="1"/>
  <c r="GJ61" i="1"/>
  <c r="GJ45" i="1"/>
  <c r="GJ31" i="1"/>
  <c r="GJ10" i="1"/>
  <c r="GJ76" i="1"/>
  <c r="GJ60" i="1"/>
  <c r="GJ57" i="1"/>
  <c r="GJ30" i="1"/>
  <c r="GJ9" i="1"/>
  <c r="GJ75" i="1"/>
  <c r="GJ59" i="1"/>
  <c r="GJ43" i="1"/>
  <c r="GJ28" i="1"/>
  <c r="GJ8" i="1"/>
  <c r="GJ69" i="1"/>
  <c r="GJ41" i="1"/>
  <c r="GJ21" i="1"/>
  <c r="GJ68" i="1"/>
  <c r="GJ39" i="1"/>
  <c r="GJ7" i="1"/>
  <c r="GJ67" i="1"/>
  <c r="GJ38" i="1"/>
  <c r="GJ6" i="1"/>
  <c r="GJ88" i="1"/>
  <c r="GJ64" i="1"/>
  <c r="GJ40" i="1"/>
  <c r="GJ87" i="1"/>
  <c r="GJ58" i="1"/>
  <c r="GJ37" i="1"/>
  <c r="GJ54" i="1"/>
  <c r="GJ22" i="1"/>
  <c r="GJ53" i="1"/>
  <c r="GJ20" i="1"/>
  <c r="GJ51" i="1"/>
  <c r="GJ50" i="1"/>
  <c r="GJ66" i="1"/>
  <c r="GJ36" i="1"/>
  <c r="GJ35" i="1"/>
  <c r="GJ27" i="1"/>
  <c r="GJ29" i="1"/>
  <c r="GJ86" i="1"/>
  <c r="GJ24" i="1"/>
  <c r="EQ9" i="1"/>
  <c r="EZ9" i="1"/>
  <c r="DX23" i="1"/>
  <c r="FI28" i="1"/>
  <c r="FI80" i="1"/>
  <c r="EZ79" i="1"/>
  <c r="EZ23" i="1"/>
  <c r="EZ26" i="1"/>
  <c r="EZ19" i="1"/>
  <c r="EH49" i="1"/>
  <c r="DC57" i="1"/>
  <c r="DC70" i="1"/>
  <c r="DC76" i="1"/>
  <c r="EQ44" i="1"/>
  <c r="EQ75" i="1"/>
  <c r="EQ60" i="1"/>
  <c r="EQ25" i="1"/>
  <c r="EH35" i="1"/>
  <c r="GR74" i="1"/>
  <c r="GN74" i="1"/>
  <c r="EZ29" i="1"/>
  <c r="DX77" i="1"/>
  <c r="FI19" i="1"/>
  <c r="FI74" i="1"/>
  <c r="EZ73" i="1"/>
  <c r="EZ83" i="1"/>
  <c r="EZ25" i="1"/>
  <c r="EZ53" i="1"/>
  <c r="EH60" i="1"/>
  <c r="DC63" i="1"/>
  <c r="DC55" i="1"/>
  <c r="DC87" i="1"/>
  <c r="EQ24" i="1"/>
  <c r="EQ82" i="1"/>
  <c r="EQ57" i="1"/>
  <c r="EQ80" i="1"/>
  <c r="EH67" i="1"/>
  <c r="EH11" i="1"/>
  <c r="EZ21" i="1"/>
  <c r="FI9" i="1"/>
  <c r="EH85" i="1"/>
  <c r="DX56" i="1"/>
  <c r="FI88" i="1"/>
  <c r="FI70" i="1"/>
  <c r="FI85" i="1"/>
  <c r="DM28" i="1"/>
  <c r="EZ58" i="1"/>
  <c r="EZ64" i="1"/>
  <c r="EZ80" i="1"/>
  <c r="EZ34" i="1"/>
  <c r="EH32" i="1"/>
  <c r="DC84" i="1"/>
  <c r="DC18" i="1"/>
  <c r="DC71" i="1"/>
  <c r="EQ36" i="1"/>
  <c r="EQ35" i="1"/>
  <c r="EQ47" i="1"/>
  <c r="EQ67" i="1"/>
  <c r="FI48" i="1"/>
  <c r="EQ48" i="1"/>
  <c r="GN82" i="1"/>
  <c r="GR82" i="1"/>
  <c r="FI81" i="1"/>
  <c r="EH66" i="1"/>
  <c r="EQ84" i="1"/>
  <c r="DC85" i="1"/>
  <c r="DC47" i="1"/>
  <c r="DC75" i="1"/>
  <c r="EQ61" i="1"/>
  <c r="EQ64" i="1"/>
  <c r="EQ39" i="1"/>
  <c r="EZ62" i="1"/>
  <c r="DM49" i="1"/>
  <c r="E61" i="3"/>
  <c r="AZ61" i="3" s="1"/>
  <c r="CV61" i="3" s="1"/>
  <c r="E36" i="3"/>
  <c r="AZ36" i="3" s="1"/>
  <c r="CV36" i="3" s="1"/>
  <c r="E43" i="3"/>
  <c r="AZ43" i="3" s="1"/>
  <c r="CV43" i="3" s="1"/>
  <c r="E12" i="3"/>
  <c r="AZ12" i="3" s="1"/>
  <c r="CV12" i="3" s="1"/>
  <c r="GA12" i="1"/>
  <c r="GA10" i="1"/>
  <c r="GA22" i="1"/>
  <c r="GA6" i="1"/>
  <c r="GA11" i="1"/>
  <c r="GA87" i="1"/>
  <c r="GA85" i="1"/>
  <c r="GA82" i="1"/>
  <c r="GA78" i="1"/>
  <c r="GA74" i="1"/>
  <c r="GA71" i="1"/>
  <c r="GA68" i="1"/>
  <c r="GA64" i="1"/>
  <c r="GA60" i="1"/>
  <c r="GA58" i="1"/>
  <c r="GA54" i="1"/>
  <c r="GA77" i="1"/>
  <c r="GA49" i="1"/>
  <c r="GA36" i="1"/>
  <c r="GA79" i="1"/>
  <c r="GA52" i="1"/>
  <c r="GA38" i="1"/>
  <c r="GA35" i="1"/>
  <c r="GA28" i="1"/>
  <c r="GA32" i="1"/>
  <c r="GA25" i="1"/>
  <c r="GA30" i="1"/>
  <c r="GA21" i="1"/>
  <c r="GA7" i="1"/>
  <c r="GA8" i="1"/>
  <c r="GA84" i="1"/>
  <c r="GA75" i="1"/>
  <c r="GA63" i="1"/>
  <c r="GA55" i="1"/>
  <c r="GA46" i="1"/>
  <c r="GA44" i="1"/>
  <c r="GA24" i="1"/>
  <c r="GA29" i="1"/>
  <c r="GA13" i="1"/>
  <c r="GA86" i="1"/>
  <c r="GA80" i="1"/>
  <c r="GA67" i="1"/>
  <c r="GA48" i="1"/>
  <c r="GA66" i="1"/>
  <c r="GA41" i="1"/>
  <c r="GA34" i="1"/>
  <c r="GA23" i="1"/>
  <c r="GA16" i="1"/>
  <c r="GA83" i="1"/>
  <c r="GA70" i="1"/>
  <c r="GA61" i="1"/>
  <c r="GA42" i="1"/>
  <c r="GA39" i="1"/>
  <c r="GA26" i="1"/>
  <c r="GA31" i="1"/>
  <c r="GA9" i="1"/>
  <c r="FR8" i="1"/>
  <c r="FR12" i="1"/>
  <c r="FR13" i="1"/>
  <c r="FR15" i="1"/>
  <c r="FR10" i="1"/>
  <c r="FR67" i="1"/>
  <c r="FR79" i="1"/>
  <c r="FR40" i="1"/>
  <c r="FR80" i="1"/>
  <c r="FR9" i="1"/>
  <c r="FR24" i="1"/>
  <c r="FR64" i="1"/>
  <c r="FR41" i="1"/>
  <c r="FR37" i="1"/>
  <c r="FR84" i="1"/>
  <c r="FR7" i="1"/>
  <c r="FR33" i="1"/>
  <c r="FR23" i="1"/>
  <c r="FR42" i="1"/>
  <c r="FR68" i="1"/>
  <c r="FR32" i="1"/>
  <c r="FR16" i="1"/>
  <c r="FR87" i="1"/>
  <c r="FR61" i="1"/>
  <c r="FR52" i="1"/>
  <c r="FR38" i="1"/>
  <c r="FR86" i="1"/>
  <c r="FR6" i="1"/>
  <c r="FR51" i="1"/>
  <c r="FR59" i="1"/>
  <c r="FR44" i="1"/>
  <c r="FR43" i="1"/>
  <c r="FR85" i="1"/>
  <c r="FR56" i="1"/>
  <c r="FR27" i="1"/>
  <c r="FR36" i="1"/>
  <c r="FR29" i="1"/>
  <c r="FR20" i="1"/>
  <c r="FR47" i="1"/>
  <c r="FR53" i="1"/>
  <c r="FR72" i="1"/>
  <c r="FR88" i="1"/>
  <c r="FR11" i="1"/>
  <c r="FR75" i="1"/>
  <c r="FR21" i="1"/>
  <c r="FR74" i="1"/>
  <c r="FR35" i="1"/>
  <c r="FR73" i="1"/>
  <c r="FR18" i="1"/>
  <c r="FR71" i="1"/>
  <c r="FR30" i="1"/>
  <c r="FR63" i="1"/>
  <c r="FR22" i="1"/>
  <c r="FR69" i="1"/>
  <c r="FR25" i="1"/>
  <c r="FR14" i="1"/>
  <c r="FR54" i="1"/>
  <c r="FR34" i="1"/>
  <c r="FR19" i="1"/>
  <c r="FR46" i="1"/>
  <c r="FH16" i="1"/>
  <c r="FH12" i="1"/>
  <c r="FH6" i="1"/>
  <c r="FH10" i="1"/>
  <c r="FH11" i="1"/>
  <c r="FH22" i="1"/>
  <c r="FH14" i="1"/>
  <c r="FH8" i="1"/>
  <c r="FH55" i="1"/>
  <c r="FH13" i="1"/>
  <c r="EY12" i="1"/>
  <c r="EY10" i="1"/>
  <c r="EY13" i="1"/>
  <c r="EY11" i="1"/>
  <c r="EY15" i="1"/>
  <c r="EY6" i="1"/>
  <c r="EY8" i="1"/>
  <c r="EY64" i="1"/>
  <c r="EY24" i="1"/>
  <c r="EY51" i="1"/>
  <c r="EY22" i="1"/>
  <c r="EY45" i="1"/>
  <c r="EY18" i="1"/>
  <c r="EY67" i="1"/>
  <c r="EY80" i="1"/>
  <c r="EY43" i="1"/>
  <c r="EP17" i="1"/>
  <c r="EP12" i="1"/>
  <c r="EP15" i="1"/>
  <c r="EP8" i="1"/>
  <c r="EP11" i="1"/>
  <c r="EP14" i="1"/>
  <c r="EP13" i="1"/>
  <c r="EP18" i="1"/>
  <c r="EP32" i="1"/>
  <c r="EP72" i="1"/>
  <c r="EP19" i="1"/>
  <c r="EP61" i="1"/>
  <c r="EP56" i="1"/>
  <c r="EP10" i="1"/>
  <c r="EP50" i="1"/>
  <c r="EP47" i="1"/>
  <c r="EP62" i="1"/>
  <c r="EP65" i="1"/>
  <c r="EP44" i="1"/>
  <c r="EP84" i="1"/>
  <c r="EP77" i="1"/>
  <c r="EG22" i="1"/>
  <c r="EG6" i="1"/>
  <c r="EG12" i="1"/>
  <c r="EG13" i="1"/>
  <c r="EG15" i="1"/>
  <c r="EG78" i="1"/>
  <c r="EG57" i="1"/>
  <c r="EG41" i="1"/>
  <c r="EG54" i="1"/>
  <c r="EG23" i="1"/>
  <c r="EG10" i="1"/>
  <c r="EG35" i="1"/>
  <c r="EG45" i="1"/>
  <c r="EG82" i="1"/>
  <c r="EG50" i="1"/>
  <c r="EG32" i="1"/>
  <c r="EG14" i="1"/>
  <c r="EG87" i="1"/>
  <c r="EG62" i="1"/>
  <c r="EG64" i="1"/>
  <c r="EG7" i="1"/>
  <c r="EG61" i="1"/>
  <c r="EG77" i="1"/>
  <c r="EG34" i="1"/>
  <c r="EG70" i="1"/>
  <c r="EG83" i="1"/>
  <c r="EG26" i="1"/>
  <c r="EG88" i="1"/>
  <c r="EG36" i="1"/>
  <c r="EG11" i="1"/>
  <c r="EG52" i="1"/>
  <c r="EG85" i="1"/>
  <c r="EG44" i="1"/>
  <c r="EG39" i="1"/>
  <c r="EG38" i="1"/>
  <c r="EG30" i="1"/>
  <c r="EG27" i="1"/>
  <c r="EG24" i="1"/>
  <c r="EG56" i="1"/>
  <c r="EG69" i="1"/>
  <c r="EG86" i="1"/>
  <c r="EG28" i="1"/>
  <c r="EG43" i="1"/>
  <c r="EG84" i="1"/>
  <c r="EG18" i="1"/>
  <c r="EG66" i="1"/>
  <c r="EG40" i="1"/>
  <c r="EG47" i="1"/>
  <c r="EG58" i="1"/>
  <c r="EG49" i="1"/>
  <c r="DW40" i="1"/>
  <c r="DW48" i="1"/>
  <c r="DW51" i="1"/>
  <c r="DL16" i="1"/>
  <c r="DL11" i="1"/>
  <c r="DL22" i="1"/>
  <c r="DL6" i="1"/>
  <c r="DL14" i="1"/>
  <c r="DL13" i="1"/>
  <c r="DL12" i="1"/>
  <c r="DL15" i="1"/>
  <c r="DL10" i="1"/>
  <c r="DL8" i="1"/>
  <c r="DL86" i="1"/>
  <c r="DL32" i="1"/>
  <c r="DL38" i="1"/>
  <c r="DL66" i="1"/>
  <c r="DL41" i="1"/>
  <c r="DL85" i="1"/>
  <c r="DL20" i="1"/>
  <c r="DL74" i="1"/>
  <c r="DL53" i="1"/>
  <c r="DL67" i="1"/>
  <c r="DL69" i="1"/>
  <c r="DL34" i="1"/>
  <c r="DL46" i="1"/>
  <c r="DL82" i="1"/>
  <c r="DL70" i="1"/>
  <c r="DL27" i="1"/>
  <c r="DL52" i="1"/>
  <c r="DL83" i="1"/>
  <c r="DL61" i="1"/>
  <c r="DL37" i="1"/>
  <c r="DL78" i="1"/>
  <c r="DL75" i="1"/>
  <c r="DL48" i="1"/>
  <c r="DL49" i="1"/>
  <c r="DL31" i="1"/>
  <c r="DL44" i="1"/>
  <c r="DL54" i="1"/>
  <c r="DL68" i="1"/>
  <c r="DB17" i="1"/>
  <c r="DB13" i="1"/>
  <c r="DB10" i="1"/>
  <c r="DB16" i="1"/>
  <c r="DB14" i="1"/>
  <c r="DB58" i="1"/>
  <c r="DB15" i="1"/>
  <c r="DB22" i="1"/>
  <c r="DB34" i="1"/>
  <c r="DB11" i="1"/>
  <c r="DB12" i="1"/>
  <c r="DB67" i="1"/>
  <c r="DB48" i="1"/>
  <c r="DB52" i="1"/>
  <c r="DB8" i="1"/>
  <c r="DB6" i="1"/>
  <c r="DB7" i="1"/>
  <c r="DB42" i="1"/>
  <c r="DB54" i="1"/>
  <c r="DB50" i="1"/>
  <c r="DB66" i="1"/>
  <c r="DB32" i="1"/>
  <c r="DB81" i="1"/>
  <c r="DB40" i="1"/>
  <c r="DB46" i="1"/>
  <c r="DB30" i="1"/>
  <c r="DB23" i="1"/>
  <c r="DB35" i="1"/>
  <c r="DB71" i="1"/>
  <c r="DB60" i="1"/>
  <c r="DB87" i="1"/>
  <c r="DB53" i="1"/>
  <c r="DB61" i="1"/>
  <c r="GI6" i="1"/>
  <c r="GI63" i="1"/>
  <c r="GI38" i="1"/>
  <c r="GI7" i="1"/>
  <c r="GI62" i="1"/>
  <c r="GI40" i="1"/>
  <c r="GI78" i="1"/>
  <c r="GI48" i="1"/>
  <c r="GI29" i="1"/>
  <c r="GI77" i="1"/>
  <c r="GI47" i="1"/>
  <c r="GI9" i="1"/>
  <c r="GI76" i="1"/>
  <c r="GI45" i="1"/>
  <c r="GI8" i="1"/>
  <c r="GI75" i="1"/>
  <c r="GI41" i="1"/>
  <c r="GI73" i="1"/>
  <c r="GI39" i="1"/>
  <c r="GI66" i="1"/>
  <c r="GI37" i="1"/>
  <c r="GI35" i="1"/>
  <c r="GI88" i="1"/>
  <c r="GI30" i="1"/>
  <c r="GI87" i="1"/>
  <c r="GI23" i="1"/>
  <c r="GI79" i="1"/>
  <c r="GI65" i="1"/>
  <c r="GI64" i="1"/>
  <c r="FZ17" i="1"/>
  <c r="FZ16" i="1"/>
  <c r="FZ22" i="1"/>
  <c r="FZ11" i="1"/>
  <c r="FZ12" i="1"/>
  <c r="FZ87" i="1"/>
  <c r="FZ85" i="1"/>
  <c r="FZ82" i="1"/>
  <c r="FZ78" i="1"/>
  <c r="FZ74" i="1"/>
  <c r="FZ71" i="1"/>
  <c r="FZ68" i="1"/>
  <c r="FZ64" i="1"/>
  <c r="FZ60" i="1"/>
  <c r="FZ58" i="1"/>
  <c r="FZ54" i="1"/>
  <c r="FZ77" i="1"/>
  <c r="FZ49" i="1"/>
  <c r="FZ36" i="1"/>
  <c r="FZ79" i="1"/>
  <c r="FZ52" i="1"/>
  <c r="FZ38" i="1"/>
  <c r="FZ35" i="1"/>
  <c r="FZ28" i="1"/>
  <c r="FZ32" i="1"/>
  <c r="FZ25" i="1"/>
  <c r="FZ30" i="1"/>
  <c r="FZ21" i="1"/>
  <c r="FZ7" i="1"/>
  <c r="FZ8" i="1"/>
  <c r="FZ13" i="1"/>
  <c r="FZ84" i="1"/>
  <c r="FZ75" i="1"/>
  <c r="FZ63" i="1"/>
  <c r="FZ55" i="1"/>
  <c r="FZ46" i="1"/>
  <c r="FZ44" i="1"/>
  <c r="FZ24" i="1"/>
  <c r="FZ29" i="1"/>
  <c r="FZ10" i="1"/>
  <c r="FZ86" i="1"/>
  <c r="FZ80" i="1"/>
  <c r="FZ67" i="1"/>
  <c r="FZ48" i="1"/>
  <c r="FZ66" i="1"/>
  <c r="FZ41" i="1"/>
  <c r="FZ34" i="1"/>
  <c r="FZ23" i="1"/>
  <c r="FQ8" i="1"/>
  <c r="FQ13" i="1"/>
  <c r="FQ15" i="1"/>
  <c r="FQ10" i="1"/>
  <c r="FQ69" i="1"/>
  <c r="FQ26" i="1"/>
  <c r="FQ70" i="1"/>
  <c r="FQ36" i="1"/>
  <c r="FQ27" i="1"/>
  <c r="FQ50" i="1"/>
  <c r="FQ67" i="1"/>
  <c r="FQ85" i="1"/>
  <c r="FQ73" i="1"/>
  <c r="FQ68" i="1"/>
  <c r="FQ46" i="1"/>
  <c r="FQ6" i="1"/>
  <c r="FQ78" i="1"/>
  <c r="FQ65" i="1"/>
  <c r="FQ43" i="1"/>
  <c r="FQ21" i="1"/>
  <c r="FQ34" i="1"/>
  <c r="FQ35" i="1"/>
  <c r="FQ57" i="1"/>
  <c r="FQ83" i="1"/>
  <c r="FQ88" i="1"/>
  <c r="FQ63" i="1"/>
  <c r="FQ47" i="1"/>
  <c r="FQ52" i="1"/>
  <c r="FQ62" i="1"/>
  <c r="FQ71" i="1"/>
  <c r="FQ87" i="1"/>
  <c r="FQ44" i="1"/>
  <c r="FQ51" i="1"/>
  <c r="FQ86" i="1"/>
  <c r="FQ60" i="1"/>
  <c r="FQ38" i="1"/>
  <c r="FQ12" i="1"/>
  <c r="FQ41" i="1"/>
  <c r="FQ33" i="1"/>
  <c r="FQ42" i="1"/>
  <c r="FQ18" i="1"/>
  <c r="FQ31" i="1"/>
  <c r="FQ20" i="1"/>
  <c r="FQ32" i="1"/>
  <c r="FQ48" i="1"/>
  <c r="FQ61" i="1"/>
  <c r="FQ22" i="1"/>
  <c r="FQ49" i="1"/>
  <c r="FQ84" i="1"/>
  <c r="FQ66" i="1"/>
  <c r="FQ30" i="1"/>
  <c r="FQ77" i="1"/>
  <c r="FQ82" i="1"/>
  <c r="FQ23" i="1"/>
  <c r="FQ79" i="1"/>
  <c r="FQ54" i="1"/>
  <c r="FQ80" i="1"/>
  <c r="FQ37" i="1"/>
  <c r="FG17" i="1"/>
  <c r="FG11" i="1"/>
  <c r="FG6" i="1"/>
  <c r="FG15" i="1"/>
  <c r="FG14" i="1"/>
  <c r="FG16" i="1"/>
  <c r="FG8" i="1"/>
  <c r="FG62" i="1"/>
  <c r="FG12" i="1"/>
  <c r="FG10" i="1"/>
  <c r="FG13" i="1"/>
  <c r="EX17" i="1"/>
  <c r="EX13" i="1"/>
  <c r="EX15" i="1"/>
  <c r="EX22" i="1"/>
  <c r="EX70" i="1"/>
  <c r="EX40" i="1"/>
  <c r="EX6" i="1"/>
  <c r="EX80" i="1"/>
  <c r="EX44" i="1"/>
  <c r="EX84" i="1"/>
  <c r="EX47" i="1"/>
  <c r="EX10" i="1"/>
  <c r="EX46" i="1"/>
  <c r="EX49" i="1"/>
  <c r="EX24" i="1"/>
  <c r="EX63" i="1"/>
  <c r="EX20" i="1"/>
  <c r="EX87" i="1"/>
  <c r="EX85" i="1"/>
  <c r="EX56" i="1"/>
  <c r="EX61" i="1"/>
  <c r="EX11" i="1"/>
  <c r="EX12" i="1"/>
  <c r="EX35" i="1"/>
  <c r="EX71" i="1"/>
  <c r="EX69" i="1"/>
  <c r="EX37" i="1"/>
  <c r="EX75" i="1"/>
  <c r="EX86" i="1"/>
  <c r="EX26" i="1"/>
  <c r="EO17" i="1"/>
  <c r="EO8" i="1"/>
  <c r="EO14" i="1"/>
  <c r="EO11" i="1"/>
  <c r="EO10" i="1"/>
  <c r="EO70" i="1"/>
  <c r="EO46" i="1"/>
  <c r="EO71" i="1"/>
  <c r="EO50" i="1"/>
  <c r="EO76" i="1"/>
  <c r="EO61" i="1"/>
  <c r="EO69" i="1"/>
  <c r="EO16" i="1"/>
  <c r="EO6" i="1"/>
  <c r="EO30" i="1"/>
  <c r="EO23" i="1"/>
  <c r="EO73" i="1"/>
  <c r="EO57" i="1"/>
  <c r="EO87" i="1"/>
  <c r="EO15" i="1"/>
  <c r="EO51" i="1"/>
  <c r="EO37" i="1"/>
  <c r="EO58" i="1"/>
  <c r="EO35" i="1"/>
  <c r="EO86" i="1"/>
  <c r="EO18" i="1"/>
  <c r="EO81" i="1"/>
  <c r="EO38" i="1"/>
  <c r="EO42" i="1"/>
  <c r="EO26" i="1"/>
  <c r="EO49" i="1"/>
  <c r="EO25" i="1"/>
  <c r="EO67" i="1"/>
  <c r="EO62" i="1"/>
  <c r="EO60" i="1"/>
  <c r="EO28" i="1"/>
  <c r="EO45" i="1"/>
  <c r="EO85" i="1"/>
  <c r="EF10" i="1"/>
  <c r="EF12" i="1"/>
  <c r="EF13" i="1"/>
  <c r="EF15" i="1"/>
  <c r="EF7" i="1"/>
  <c r="EF38" i="1"/>
  <c r="EF31" i="1"/>
  <c r="EF72" i="1"/>
  <c r="EF56" i="1"/>
  <c r="EF48" i="1"/>
  <c r="EF86" i="1"/>
  <c r="EF43" i="1"/>
  <c r="EF33" i="1"/>
  <c r="DK17" i="1"/>
  <c r="DK6" i="1"/>
  <c r="DK10" i="1"/>
  <c r="DK11" i="1"/>
  <c r="DK13" i="1"/>
  <c r="DK12" i="1"/>
  <c r="DK15" i="1"/>
  <c r="DK22" i="1"/>
  <c r="DK16" i="1"/>
  <c r="DK14" i="1"/>
  <c r="EP6" i="1"/>
  <c r="GI24" i="1"/>
  <c r="FH15" i="1"/>
  <c r="EO12" i="1"/>
  <c r="AA12" i="10"/>
  <c r="A12" i="10" s="1"/>
  <c r="GN59" i="1"/>
  <c r="E30" i="7"/>
  <c r="V30" i="7" s="1"/>
  <c r="AM30" i="7" s="1"/>
  <c r="E28" i="7"/>
  <c r="V28" i="7" s="1"/>
  <c r="AM28" i="7" s="1"/>
  <c r="E38" i="7"/>
  <c r="V38" i="7" s="1"/>
  <c r="AM38" i="7" s="1"/>
  <c r="E34" i="7"/>
  <c r="V34" i="7" s="1"/>
  <c r="AM34" i="7" s="1"/>
  <c r="E35" i="7"/>
  <c r="V35" i="7" s="1"/>
  <c r="AM35" i="7" s="1"/>
  <c r="E36" i="7"/>
  <c r="V36" i="7" s="1"/>
  <c r="AM36" i="7" s="1"/>
  <c r="E40" i="7"/>
  <c r="V40" i="7" s="1"/>
  <c r="AM40" i="7" s="1"/>
  <c r="E22" i="7"/>
  <c r="V22" i="7" s="1"/>
  <c r="AM22" i="7" s="1"/>
  <c r="DP17" i="1"/>
  <c r="DP11" i="1"/>
  <c r="DP22" i="1"/>
  <c r="DP14" i="1"/>
  <c r="DP6" i="1"/>
  <c r="DP13" i="1"/>
  <c r="GH86" i="1"/>
  <c r="GH61" i="1"/>
  <c r="GH38" i="1"/>
  <c r="GH10" i="1"/>
  <c r="GH77" i="1"/>
  <c r="GH50" i="1"/>
  <c r="GH28" i="1"/>
  <c r="GH76" i="1"/>
  <c r="GH66" i="1"/>
  <c r="GH27" i="1"/>
  <c r="FY16" i="1"/>
  <c r="FY11" i="1"/>
  <c r="FY12" i="1"/>
  <c r="FP17" i="1"/>
  <c r="FP16" i="1"/>
  <c r="DV11" i="1"/>
  <c r="DV12" i="1"/>
  <c r="DV16" i="1"/>
  <c r="DV13" i="1"/>
  <c r="E25" i="5"/>
  <c r="R25" i="5" s="1"/>
  <c r="AF25" i="5" s="1"/>
  <c r="E23" i="5"/>
  <c r="R23" i="5" s="1"/>
  <c r="AF23" i="5" s="1"/>
  <c r="FF15" i="1"/>
  <c r="FF14" i="1"/>
  <c r="EN14" i="1"/>
  <c r="EN11" i="1"/>
  <c r="EN13" i="1"/>
  <c r="GG81" i="1"/>
  <c r="GG55" i="1"/>
  <c r="GG26" i="1"/>
  <c r="GG80" i="1"/>
  <c r="GG53" i="1"/>
  <c r="GG32" i="1"/>
  <c r="GG79" i="1"/>
  <c r="GG52" i="1"/>
  <c r="GG23" i="1"/>
  <c r="DT17" i="1"/>
  <c r="DT16" i="1"/>
  <c r="DT13" i="1"/>
  <c r="DT14" i="1"/>
  <c r="GF16" i="1"/>
  <c r="GF87" i="1"/>
  <c r="GF73" i="1"/>
  <c r="GF59" i="1"/>
  <c r="GF49" i="1"/>
  <c r="GF39" i="1"/>
  <c r="GF24" i="1"/>
  <c r="GF8" i="1"/>
  <c r="GF86" i="1"/>
  <c r="GF72" i="1"/>
  <c r="GF58" i="1"/>
  <c r="GF48" i="1"/>
  <c r="GF38" i="1"/>
  <c r="GF27" i="1"/>
  <c r="GF17" i="1"/>
  <c r="FW17" i="1"/>
  <c r="FW11" i="1"/>
  <c r="FW14" i="1"/>
  <c r="FW22" i="1"/>
  <c r="FN17" i="1"/>
  <c r="FN16" i="1"/>
  <c r="GE17" i="1"/>
  <c r="GE8" i="1"/>
  <c r="FV17" i="1"/>
  <c r="FV11" i="1"/>
  <c r="FV14" i="1"/>
  <c r="FV22" i="1"/>
  <c r="FV15" i="1"/>
  <c r="FV13" i="1"/>
  <c r="FM17" i="1"/>
  <c r="FM12" i="1"/>
  <c r="FE8" i="1"/>
  <c r="FE13" i="1"/>
  <c r="DQ17" i="1"/>
  <c r="DQ16" i="1"/>
  <c r="BI13" i="3"/>
  <c r="BE13" i="3"/>
  <c r="BZ13" i="3"/>
  <c r="CR13" i="3"/>
  <c r="BU8" i="3"/>
  <c r="CQ8" i="3"/>
  <c r="BM9" i="3"/>
  <c r="BZ9" i="3"/>
  <c r="CL9" i="3"/>
  <c r="BF13" i="3"/>
  <c r="CB13" i="3"/>
  <c r="BD8" i="3"/>
  <c r="BV8" i="3"/>
  <c r="CR8" i="3"/>
  <c r="BA9" i="3"/>
  <c r="BN9" i="3"/>
  <c r="CA9" i="3"/>
  <c r="CM9" i="3"/>
  <c r="BC12" i="3"/>
  <c r="BO12" i="3"/>
  <c r="CA12" i="3"/>
  <c r="CM12" i="3"/>
  <c r="CQ65" i="3"/>
  <c r="CQ59" i="3"/>
  <c r="CQ53" i="3"/>
  <c r="CQ47" i="3"/>
  <c r="CQ41" i="3"/>
  <c r="CQ35" i="3"/>
  <c r="CQ29" i="3"/>
  <c r="CQ23" i="3"/>
  <c r="CQ19" i="3"/>
  <c r="CO61" i="3"/>
  <c r="CO49" i="3"/>
  <c r="CO38" i="3"/>
  <c r="CO26" i="3"/>
  <c r="CO10" i="3"/>
  <c r="CP39" i="3"/>
  <c r="CP51" i="3"/>
  <c r="CP63" i="3"/>
  <c r="CP28" i="3"/>
  <c r="BL11" i="3"/>
  <c r="BX11" i="3"/>
  <c r="CJ11" i="3"/>
  <c r="CP15" i="3"/>
  <c r="BT8" i="3"/>
  <c r="CO13" i="3"/>
  <c r="BQ13" i="3"/>
  <c r="GK17" i="1"/>
  <c r="GK77" i="1"/>
  <c r="GK64" i="1"/>
  <c r="GK51" i="1"/>
  <c r="GK36" i="1"/>
  <c r="GK31" i="1"/>
  <c r="GK15" i="1"/>
  <c r="GC16" i="1"/>
  <c r="GC17" i="1"/>
  <c r="ER17" i="1"/>
  <c r="ER12" i="1"/>
  <c r="EI17" i="1"/>
  <c r="EI16" i="1"/>
  <c r="CG9" i="3"/>
  <c r="BR9" i="3"/>
  <c r="BC9" i="3"/>
  <c r="CT8" i="3"/>
  <c r="BS8" i="3"/>
  <c r="CN13" i="3"/>
  <c r="BP13" i="3"/>
  <c r="GN88" i="1"/>
  <c r="GR88" i="1"/>
  <c r="GR67" i="1"/>
  <c r="GN67" i="1"/>
  <c r="E26" i="4"/>
  <c r="AP26" i="4" s="1"/>
  <c r="CB26" i="4" s="1"/>
  <c r="E8" i="4"/>
  <c r="AP8" i="4" s="1"/>
  <c r="CB8" i="4" s="1"/>
  <c r="E34" i="4"/>
  <c r="AP34" i="4" s="1"/>
  <c r="CB34" i="4" s="1"/>
  <c r="CF34" i="4" s="1"/>
  <c r="E12" i="4"/>
  <c r="AP12" i="4" s="1"/>
  <c r="CB12" i="4" s="1"/>
  <c r="E20" i="4"/>
  <c r="AP20" i="4" s="1"/>
  <c r="CB20" i="4" s="1"/>
  <c r="E28" i="4"/>
  <c r="AP28" i="4" s="1"/>
  <c r="CB28" i="4" s="1"/>
  <c r="E27" i="4"/>
  <c r="AP27" i="4" s="1"/>
  <c r="CB27" i="4" s="1"/>
  <c r="E15" i="4"/>
  <c r="AP15" i="4" s="1"/>
  <c r="CB15" i="4" s="1"/>
  <c r="E22" i="4"/>
  <c r="AP22" i="4" s="1"/>
  <c r="CB22" i="4" s="1"/>
  <c r="E13" i="4"/>
  <c r="AP13" i="4" s="1"/>
  <c r="CB13" i="4" s="1"/>
  <c r="E18" i="4"/>
  <c r="AP18" i="4" s="1"/>
  <c r="CB18" i="4" s="1"/>
  <c r="E21" i="4"/>
  <c r="AP21" i="4" s="1"/>
  <c r="CB21" i="4" s="1"/>
  <c r="E11" i="4"/>
  <c r="AP11" i="4" s="1"/>
  <c r="CB11" i="4" s="1"/>
  <c r="E23" i="4"/>
  <c r="AP23" i="4" s="1"/>
  <c r="CB23" i="4" s="1"/>
  <c r="E9" i="4"/>
  <c r="AP9" i="4" s="1"/>
  <c r="CB9" i="4" s="1"/>
  <c r="E19" i="4"/>
  <c r="AP19" i="4" s="1"/>
  <c r="CB19" i="4" s="1"/>
  <c r="E31" i="4"/>
  <c r="AP31" i="4" s="1"/>
  <c r="CB31" i="4" s="1"/>
  <c r="E10" i="4"/>
  <c r="AP10" i="4" s="1"/>
  <c r="CB10" i="4" s="1"/>
  <c r="E25" i="4"/>
  <c r="AP25" i="4" s="1"/>
  <c r="CB25" i="4" s="1"/>
  <c r="E16" i="4"/>
  <c r="AP16" i="4" s="1"/>
  <c r="CB16" i="4" s="1"/>
  <c r="E24" i="4"/>
  <c r="AP24" i="4" s="1"/>
  <c r="CB24" i="4" s="1"/>
  <c r="E17" i="4"/>
  <c r="AP17" i="4" s="1"/>
  <c r="CB17" i="4" s="1"/>
  <c r="E14" i="4"/>
  <c r="AP14" i="4" s="1"/>
  <c r="CB14" i="4" s="1"/>
  <c r="GR60" i="1"/>
  <c r="GN60" i="1"/>
  <c r="GN76" i="1"/>
  <c r="GR76" i="1"/>
  <c r="GN61" i="1"/>
  <c r="DF14" i="1"/>
  <c r="DF16" i="1"/>
  <c r="DF15" i="1"/>
  <c r="DF6" i="1"/>
  <c r="DF22" i="1"/>
  <c r="DF13" i="1"/>
  <c r="DF17" i="1"/>
  <c r="DF11" i="1"/>
  <c r="DF12" i="1"/>
  <c r="DF78" i="1"/>
  <c r="DF25" i="1"/>
  <c r="DF57" i="1"/>
  <c r="DF32" i="1"/>
  <c r="DF48" i="1"/>
  <c r="DF18" i="1"/>
  <c r="DF71" i="1"/>
  <c r="DF28" i="1"/>
  <c r="DF47" i="1"/>
  <c r="DF39" i="1"/>
  <c r="DF53" i="1"/>
  <c r="DF66" i="1"/>
  <c r="DF82" i="1"/>
  <c r="DF76" i="1"/>
  <c r="DF31" i="1"/>
  <c r="DF56" i="1"/>
  <c r="DF40" i="1"/>
  <c r="DF42" i="1"/>
  <c r="DF44" i="1"/>
  <c r="DF88" i="1"/>
  <c r="DF65" i="1"/>
  <c r="DF87" i="1"/>
  <c r="DF61" i="1"/>
  <c r="DF58" i="1"/>
  <c r="DF59" i="1"/>
  <c r="DF52" i="1"/>
  <c r="DF7" i="1"/>
  <c r="DF81" i="1"/>
  <c r="DF80" i="1"/>
  <c r="DF62" i="1"/>
  <c r="DF60" i="1"/>
  <c r="DF37" i="1"/>
  <c r="DF20" i="1"/>
  <c r="DF45" i="1"/>
  <c r="DF64" i="1"/>
  <c r="DF19" i="1"/>
  <c r="DF55" i="1"/>
  <c r="DF83" i="1"/>
  <c r="DF23" i="1"/>
  <c r="DF49" i="1"/>
  <c r="DF29" i="1"/>
  <c r="DF77" i="1"/>
  <c r="DF63" i="1"/>
  <c r="DF68" i="1"/>
  <c r="DF51" i="1"/>
  <c r="DF50" i="1"/>
  <c r="DF30" i="1"/>
  <c r="DE17" i="1"/>
  <c r="DE16" i="1"/>
  <c r="DE15" i="1"/>
  <c r="DE6" i="1"/>
  <c r="DE14" i="1"/>
  <c r="DE13" i="1"/>
  <c r="DE11" i="1"/>
  <c r="DE12" i="1"/>
  <c r="DE8" i="1"/>
  <c r="DE10" i="1"/>
  <c r="DE32" i="1"/>
  <c r="DE25" i="1"/>
  <c r="DE48" i="1"/>
  <c r="DE50" i="1"/>
  <c r="DE84" i="1"/>
  <c r="DE31" i="1"/>
  <c r="DE28" i="1"/>
  <c r="DE52" i="1"/>
  <c r="DE44" i="1"/>
  <c r="DE47" i="1"/>
  <c r="DE46" i="1"/>
  <c r="DE30" i="1"/>
  <c r="DE35" i="1"/>
  <c r="DE19" i="1"/>
  <c r="DE56" i="1"/>
  <c r="DE73" i="1"/>
  <c r="DE22" i="1"/>
  <c r="DE76" i="1"/>
  <c r="DE7" i="1"/>
  <c r="DE23" i="1"/>
  <c r="DE26" i="1"/>
  <c r="DE43" i="1"/>
  <c r="DE83" i="1"/>
  <c r="DE40" i="1"/>
  <c r="DE68" i="1"/>
  <c r="DE75" i="1"/>
  <c r="DE51" i="1"/>
  <c r="DE18" i="1"/>
  <c r="DE67" i="1"/>
  <c r="DE42" i="1"/>
  <c r="DE69" i="1"/>
  <c r="DE82" i="1"/>
  <c r="DE58" i="1"/>
  <c r="DE87" i="1"/>
  <c r="DE59" i="1"/>
  <c r="DE38" i="1"/>
  <c r="DE53" i="1"/>
  <c r="DE74" i="1"/>
  <c r="DE77" i="1"/>
  <c r="DE72" i="1"/>
  <c r="DE81" i="1"/>
  <c r="DE79" i="1"/>
  <c r="DE64" i="1"/>
  <c r="DE54" i="1"/>
  <c r="DE70" i="1"/>
  <c r="DE78" i="1"/>
  <c r="DE63" i="1"/>
  <c r="DE27" i="1"/>
  <c r="DX16" i="1"/>
  <c r="DX12" i="1"/>
  <c r="DX11" i="1"/>
  <c r="DX13" i="1"/>
  <c r="DX14" i="1"/>
  <c r="DX15" i="1"/>
  <c r="DX8" i="1"/>
  <c r="DX10" i="1"/>
  <c r="DX17" i="1"/>
  <c r="DX6" i="1"/>
  <c r="DX50" i="1"/>
  <c r="DX47" i="1"/>
  <c r="DX68" i="1"/>
  <c r="DX54" i="1"/>
  <c r="DX37" i="1"/>
  <c r="DX22" i="1"/>
  <c r="DX53" i="1"/>
  <c r="DX48" i="1"/>
  <c r="DX19" i="1"/>
  <c r="DX83" i="1"/>
  <c r="DX64" i="1"/>
  <c r="DX43" i="1"/>
  <c r="DX21" i="1"/>
  <c r="DX74" i="1"/>
  <c r="DX71" i="1"/>
  <c r="DX25" i="1"/>
  <c r="DX20" i="1"/>
  <c r="DX61" i="1"/>
  <c r="DX26" i="1"/>
  <c r="DX38" i="1"/>
  <c r="DX62" i="1"/>
  <c r="DX80" i="1"/>
  <c r="DX32" i="1"/>
  <c r="DX67" i="1"/>
  <c r="DX79" i="1"/>
  <c r="DX69" i="1"/>
  <c r="DX65" i="1"/>
  <c r="DX60" i="1"/>
  <c r="DX41" i="1"/>
  <c r="DX86" i="1"/>
  <c r="DX24" i="1"/>
  <c r="DX84" i="1"/>
  <c r="DX59" i="1"/>
  <c r="DX87" i="1"/>
  <c r="DX34" i="1"/>
  <c r="DX85" i="1"/>
  <c r="DX27" i="1"/>
  <c r="DX33" i="1"/>
  <c r="DO17" i="1"/>
  <c r="DO16" i="1"/>
  <c r="DO15" i="1"/>
  <c r="DO6" i="1"/>
  <c r="DO12" i="1"/>
  <c r="DO11" i="1"/>
  <c r="DO8" i="1"/>
  <c r="DO14" i="1"/>
  <c r="DO10" i="1"/>
  <c r="DO48" i="1"/>
  <c r="DO81" i="1"/>
  <c r="DO7" i="1"/>
  <c r="DO61" i="1"/>
  <c r="DO88" i="1"/>
  <c r="DO75" i="1"/>
  <c r="DO65" i="1"/>
  <c r="DO22" i="1"/>
  <c r="DO63" i="1"/>
  <c r="DO31" i="1"/>
  <c r="DO60" i="1"/>
  <c r="DO78" i="1"/>
  <c r="DO49" i="1"/>
  <c r="DO13" i="1"/>
  <c r="DO84" i="1"/>
  <c r="DO62" i="1"/>
  <c r="DO67" i="1"/>
  <c r="DO47" i="1"/>
  <c r="DO58" i="1"/>
  <c r="DO33" i="1"/>
  <c r="DO51" i="1"/>
  <c r="DO25" i="1"/>
  <c r="DO43" i="1"/>
  <c r="DO53" i="1"/>
  <c r="DO77" i="1"/>
  <c r="DO64" i="1"/>
  <c r="DO76" i="1"/>
  <c r="DO50" i="1"/>
  <c r="DO87" i="1"/>
  <c r="DO37" i="1"/>
  <c r="DO19" i="1"/>
  <c r="DO52" i="1"/>
  <c r="DO28" i="1"/>
  <c r="DO85" i="1"/>
  <c r="DO72" i="1"/>
  <c r="DO55" i="1"/>
  <c r="DO42" i="1"/>
  <c r="DW17" i="1"/>
  <c r="DW12" i="1"/>
  <c r="DW11" i="1"/>
  <c r="DW13" i="1"/>
  <c r="DW16" i="1"/>
  <c r="DW14" i="1"/>
  <c r="DW15" i="1"/>
  <c r="DW8" i="1"/>
  <c r="DW10" i="1"/>
  <c r="DW22" i="1"/>
  <c r="DW6" i="1"/>
  <c r="DN17" i="1"/>
  <c r="DN15" i="1"/>
  <c r="DN12" i="1"/>
  <c r="DN11" i="1"/>
  <c r="DN13" i="1"/>
  <c r="DN6" i="1"/>
  <c r="DN14" i="1"/>
  <c r="DN10" i="1"/>
  <c r="DN22" i="1"/>
  <c r="DN82" i="1"/>
  <c r="DN48" i="1"/>
  <c r="DN42" i="1"/>
  <c r="DN44" i="1"/>
  <c r="DN56" i="1"/>
  <c r="DN52" i="1"/>
  <c r="DN54" i="1"/>
  <c r="DN46" i="1"/>
  <c r="DN77" i="1"/>
  <c r="DN7" i="1"/>
  <c r="DN74" i="1"/>
  <c r="DN16" i="1"/>
  <c r="DN8" i="1"/>
  <c r="DN83" i="1"/>
  <c r="DN28" i="1"/>
  <c r="DN79" i="1"/>
  <c r="DN87" i="1"/>
  <c r="DN39" i="1"/>
  <c r="DN67" i="1"/>
  <c r="E11" i="14"/>
  <c r="T11" i="14" s="1"/>
  <c r="AJ11" i="14" s="1"/>
  <c r="E8" i="14"/>
  <c r="T8" i="14" s="1"/>
  <c r="AJ8" i="14" s="1"/>
  <c r="E27" i="14"/>
  <c r="T27" i="14" s="1"/>
  <c r="AJ27" i="14" s="1"/>
  <c r="E17" i="14"/>
  <c r="T17" i="14" s="1"/>
  <c r="AJ17" i="14" s="1"/>
  <c r="E21" i="14"/>
  <c r="T21" i="14" s="1"/>
  <c r="AJ21" i="14" s="1"/>
  <c r="DM15" i="1"/>
  <c r="FD17" i="1"/>
  <c r="FD14" i="1"/>
  <c r="FD16" i="1"/>
  <c r="FD11" i="1"/>
  <c r="FD8" i="1"/>
  <c r="FD12" i="1"/>
  <c r="FD22" i="1"/>
  <c r="FD15" i="1"/>
  <c r="FD6" i="1"/>
  <c r="FD13" i="1"/>
  <c r="FD10" i="1"/>
  <c r="EE14" i="1"/>
  <c r="EE15" i="1"/>
  <c r="EE22" i="1"/>
  <c r="EE6" i="1"/>
  <c r="EE11" i="1"/>
  <c r="EE8" i="1"/>
  <c r="EE10" i="1"/>
  <c r="EV16" i="1"/>
  <c r="EV12" i="1"/>
  <c r="EV11" i="1"/>
  <c r="EV13" i="1"/>
  <c r="EV8" i="1"/>
  <c r="EV10" i="1"/>
  <c r="EV14" i="1"/>
  <c r="EM17" i="1"/>
  <c r="EM16" i="1"/>
  <c r="EM15" i="1"/>
  <c r="EM12" i="1"/>
  <c r="EM14" i="1"/>
  <c r="EM13" i="1"/>
  <c r="EM6" i="1"/>
  <c r="DM12" i="1"/>
  <c r="DM11" i="1"/>
  <c r="DM13" i="1"/>
  <c r="DM14" i="1"/>
  <c r="DM8" i="1"/>
  <c r="DM10" i="1"/>
  <c r="DM22" i="1"/>
  <c r="DM85" i="1"/>
  <c r="FC14" i="1"/>
  <c r="FC16" i="1"/>
  <c r="FC15" i="1"/>
  <c r="FC12" i="1"/>
  <c r="FC22" i="1"/>
  <c r="FC6" i="1"/>
  <c r="FC13" i="1"/>
  <c r="FC10" i="1"/>
  <c r="EU17" i="1"/>
  <c r="EU12" i="1"/>
  <c r="EU11" i="1"/>
  <c r="EU13" i="1"/>
  <c r="EU14" i="1"/>
  <c r="EU8" i="1"/>
  <c r="EU10" i="1"/>
  <c r="EU22" i="1"/>
  <c r="EL17" i="1"/>
  <c r="EL15" i="1"/>
  <c r="EL16" i="1"/>
  <c r="EL12" i="1"/>
  <c r="EL11" i="1"/>
  <c r="EL13" i="1"/>
  <c r="EL14" i="1"/>
  <c r="ED14" i="1"/>
  <c r="ED15" i="1"/>
  <c r="ED6" i="1"/>
  <c r="ED22" i="1"/>
  <c r="ED11" i="1"/>
  <c r="ED12" i="1"/>
  <c r="ED8" i="1"/>
  <c r="ED10" i="1"/>
  <c r="DU16" i="1"/>
  <c r="DU17" i="1"/>
  <c r="DU11" i="1"/>
  <c r="DU13" i="1"/>
  <c r="DU14" i="1"/>
  <c r="DU15" i="1"/>
  <c r="DU8" i="1"/>
  <c r="DU10" i="1"/>
  <c r="DU22" i="1"/>
  <c r="DU12" i="1"/>
  <c r="DM79" i="1"/>
  <c r="EM11" i="1"/>
  <c r="DM16" i="1"/>
  <c r="EC17" i="1"/>
  <c r="EC15" i="1"/>
  <c r="EC11" i="1"/>
  <c r="EC6" i="1"/>
  <c r="EC12" i="1"/>
  <c r="EC14" i="1"/>
  <c r="EC10" i="1"/>
  <c r="EC13" i="1"/>
  <c r="DM7" i="1"/>
  <c r="DM19" i="1"/>
  <c r="DM44" i="1"/>
  <c r="GB17" i="1"/>
  <c r="GB16" i="1"/>
  <c r="GB14" i="1"/>
  <c r="GB8" i="1"/>
  <c r="GB13" i="1"/>
  <c r="GB6" i="1"/>
  <c r="GB22" i="1"/>
  <c r="GB10" i="1"/>
  <c r="GB85" i="1"/>
  <c r="GB81" i="1"/>
  <c r="GB75" i="1"/>
  <c r="GB71" i="1"/>
  <c r="GB67" i="1"/>
  <c r="GB61" i="1"/>
  <c r="GB56" i="1"/>
  <c r="GB62" i="1"/>
  <c r="GB50" i="1"/>
  <c r="GB47" i="1"/>
  <c r="GB57" i="1"/>
  <c r="GB52" i="1"/>
  <c r="GB37" i="1"/>
  <c r="GB33" i="1"/>
  <c r="GB31" i="1"/>
  <c r="GB27" i="1"/>
  <c r="GB21" i="1"/>
  <c r="GB9" i="1"/>
  <c r="GB11" i="1"/>
  <c r="GB88" i="1"/>
  <c r="GB84" i="1"/>
  <c r="GB80" i="1"/>
  <c r="GB74" i="1"/>
  <c r="GB70" i="1"/>
  <c r="GB65" i="1"/>
  <c r="GB60" i="1"/>
  <c r="GB55" i="1"/>
  <c r="GB77" i="1"/>
  <c r="GB49" i="1"/>
  <c r="GB45" i="1"/>
  <c r="GB36" i="1"/>
  <c r="GB41" i="1"/>
  <c r="GB35" i="1"/>
  <c r="GB34" i="1"/>
  <c r="GB23" i="1"/>
  <c r="GB30" i="1"/>
  <c r="GB19" i="1"/>
  <c r="FT16" i="1"/>
  <c r="FT12" i="1"/>
  <c r="FT11" i="1"/>
  <c r="FT13" i="1"/>
  <c r="FT14" i="1"/>
  <c r="FT8" i="1"/>
  <c r="FT10" i="1"/>
  <c r="FT15" i="1"/>
  <c r="FT22" i="1"/>
  <c r="FK17" i="1"/>
  <c r="FK15" i="1"/>
  <c r="FK12" i="1"/>
  <c r="FK16" i="1"/>
  <c r="FK11" i="1"/>
  <c r="FK14" i="1"/>
  <c r="FK13" i="1"/>
  <c r="FK8" i="1"/>
  <c r="DM30" i="1"/>
  <c r="DM31" i="1"/>
  <c r="DM60" i="1"/>
  <c r="EV22" i="1"/>
  <c r="GI13" i="1"/>
  <c r="GI16" i="1"/>
  <c r="GI12" i="1"/>
  <c r="GI86" i="1"/>
  <c r="GI74" i="1"/>
  <c r="GI61" i="1"/>
  <c r="GI49" i="1"/>
  <c r="GI11" i="1"/>
  <c r="GI85" i="1"/>
  <c r="GI72" i="1"/>
  <c r="GI58" i="1"/>
  <c r="GI57" i="1"/>
  <c r="GI33" i="1"/>
  <c r="GI22" i="1"/>
  <c r="GI84" i="1"/>
  <c r="GI71" i="1"/>
  <c r="GI56" i="1"/>
  <c r="GI46" i="1"/>
  <c r="GI26" i="1"/>
  <c r="GI20" i="1"/>
  <c r="GI14" i="1"/>
  <c r="GI83" i="1"/>
  <c r="GI70" i="1"/>
  <c r="GI55" i="1"/>
  <c r="GI44" i="1"/>
  <c r="GI34" i="1"/>
  <c r="GI21" i="1"/>
  <c r="GI15" i="1"/>
  <c r="GI82" i="1"/>
  <c r="GI69" i="1"/>
  <c r="GI54" i="1"/>
  <c r="GI36" i="1"/>
  <c r="GI25" i="1"/>
  <c r="GI19" i="1"/>
  <c r="GI81" i="1"/>
  <c r="GI68" i="1"/>
  <c r="GI53" i="1"/>
  <c r="GI43" i="1"/>
  <c r="GI32" i="1"/>
  <c r="GI18" i="1"/>
  <c r="GI80" i="1"/>
  <c r="GI67" i="1"/>
  <c r="GI52" i="1"/>
  <c r="GI42" i="1"/>
  <c r="GI31" i="1"/>
  <c r="GI10" i="1"/>
  <c r="CY17" i="1"/>
  <c r="CY12" i="1"/>
  <c r="CY11" i="1"/>
  <c r="CY13" i="1"/>
  <c r="CY14" i="1"/>
  <c r="CY10" i="1"/>
  <c r="CY16" i="1"/>
  <c r="CY8" i="1"/>
  <c r="CY22" i="1"/>
  <c r="DG14" i="1"/>
  <c r="DG16" i="1"/>
  <c r="DG15" i="1"/>
  <c r="DG17" i="1"/>
  <c r="DG8" i="1"/>
  <c r="DG22" i="1"/>
  <c r="DG13" i="1"/>
  <c r="DG6" i="1"/>
  <c r="EF17" i="1"/>
  <c r="EF14" i="1"/>
  <c r="EF16" i="1"/>
  <c r="EF8" i="1"/>
  <c r="EF22" i="1"/>
  <c r="EF6" i="1"/>
  <c r="EF11" i="1"/>
  <c r="CW16" i="1"/>
  <c r="CW17" i="1"/>
  <c r="CW11" i="1"/>
  <c r="CW13" i="1"/>
  <c r="CW14" i="1"/>
  <c r="CW10" i="1"/>
  <c r="CW8" i="1"/>
  <c r="CW12" i="1"/>
  <c r="CW22" i="1"/>
  <c r="CW15" i="1"/>
  <c r="E33" i="7"/>
  <c r="V33" i="7" s="1"/>
  <c r="AM33" i="7" s="1"/>
  <c r="GH17" i="1"/>
  <c r="GH85" i="1"/>
  <c r="GH73" i="1"/>
  <c r="GH60" i="1"/>
  <c r="GH48" i="1"/>
  <c r="GH40" i="1"/>
  <c r="GH29" i="1"/>
  <c r="GH9" i="1"/>
  <c r="GH84" i="1"/>
  <c r="GH72" i="1"/>
  <c r="GH59" i="1"/>
  <c r="GH47" i="1"/>
  <c r="GH37" i="1"/>
  <c r="GH24" i="1"/>
  <c r="GH8" i="1"/>
  <c r="GH83" i="1"/>
  <c r="GH71" i="1"/>
  <c r="GH58" i="1"/>
  <c r="GH45" i="1"/>
  <c r="GH35" i="1"/>
  <c r="GH23" i="1"/>
  <c r="GH7" i="1"/>
  <c r="GH82" i="1"/>
  <c r="GH70" i="1"/>
  <c r="GH56" i="1"/>
  <c r="GH57" i="1"/>
  <c r="GH33" i="1"/>
  <c r="GH22" i="1"/>
  <c r="GH6" i="1"/>
  <c r="GH16" i="1"/>
  <c r="GH12" i="1"/>
  <c r="GH81" i="1"/>
  <c r="GH69" i="1"/>
  <c r="GH55" i="1"/>
  <c r="GH46" i="1"/>
  <c r="GH26" i="1"/>
  <c r="GH20" i="1"/>
  <c r="GH11" i="1"/>
  <c r="GH80" i="1"/>
  <c r="GH68" i="1"/>
  <c r="GH54" i="1"/>
  <c r="GH44" i="1"/>
  <c r="GH34" i="1"/>
  <c r="GH21" i="1"/>
  <c r="GA14" i="1"/>
  <c r="GA15" i="1"/>
  <c r="FS17" i="1"/>
  <c r="FS12" i="1"/>
  <c r="FS11" i="1"/>
  <c r="FS13" i="1"/>
  <c r="FS16" i="1"/>
  <c r="FS14" i="1"/>
  <c r="FJ17" i="1"/>
  <c r="FJ15" i="1"/>
  <c r="FJ12" i="1"/>
  <c r="FJ11" i="1"/>
  <c r="FJ13" i="1"/>
  <c r="FB14" i="1"/>
  <c r="FB16" i="1"/>
  <c r="FB15" i="1"/>
  <c r="FB6" i="1"/>
  <c r="EK16" i="1"/>
  <c r="EK12" i="1"/>
  <c r="EK11" i="1"/>
  <c r="EK13" i="1"/>
  <c r="FA17" i="1"/>
  <c r="FA16" i="1"/>
  <c r="FA15" i="1"/>
  <c r="ES16" i="1"/>
  <c r="ES17" i="1"/>
  <c r="ES11" i="1"/>
  <c r="ES13" i="1"/>
  <c r="ES14" i="1"/>
  <c r="GG77" i="1"/>
  <c r="GG64" i="1"/>
  <c r="GG51" i="1"/>
  <c r="GG36" i="1"/>
  <c r="GG31" i="1"/>
  <c r="GG15" i="1"/>
  <c r="GG88" i="1"/>
  <c r="GG76" i="1"/>
  <c r="GG63" i="1"/>
  <c r="GG50" i="1"/>
  <c r="GG41" i="1"/>
  <c r="GG30" i="1"/>
  <c r="GG14" i="1"/>
  <c r="GG87" i="1"/>
  <c r="GG75" i="1"/>
  <c r="GG62" i="1"/>
  <c r="GG66" i="1"/>
  <c r="GG39" i="1"/>
  <c r="GG28" i="1"/>
  <c r="GG13" i="1"/>
  <c r="GG16" i="1"/>
  <c r="GG12" i="1"/>
  <c r="GG86" i="1"/>
  <c r="GG74" i="1"/>
  <c r="GG61" i="1"/>
  <c r="GG49" i="1"/>
  <c r="GG38" i="1"/>
  <c r="GG27" i="1"/>
  <c r="GG10" i="1"/>
  <c r="GG11" i="1"/>
  <c r="GG85" i="1"/>
  <c r="GG73" i="1"/>
  <c r="GG60" i="1"/>
  <c r="GG48" i="1"/>
  <c r="GG40" i="1"/>
  <c r="GG29" i="1"/>
  <c r="GG9" i="1"/>
  <c r="GG84" i="1"/>
  <c r="GG72" i="1"/>
  <c r="GG59" i="1"/>
  <c r="GG47" i="1"/>
  <c r="GG37" i="1"/>
  <c r="GG24" i="1"/>
  <c r="GG8" i="1"/>
  <c r="FZ14" i="1"/>
  <c r="FZ15" i="1"/>
  <c r="FZ6" i="1"/>
  <c r="FI12" i="1"/>
  <c r="FI11" i="1"/>
  <c r="FI13" i="1"/>
  <c r="FY17" i="1"/>
  <c r="FY15" i="1"/>
  <c r="FQ16" i="1"/>
  <c r="FQ17" i="1"/>
  <c r="FQ11" i="1"/>
  <c r="FQ14" i="1"/>
  <c r="DH17" i="1"/>
  <c r="DH14" i="1"/>
  <c r="DH16" i="1"/>
  <c r="CZ16" i="1"/>
  <c r="CZ12" i="1"/>
  <c r="CZ11" i="1"/>
  <c r="CZ13" i="1"/>
  <c r="EP16" i="1"/>
  <c r="FH17" i="1"/>
  <c r="EJ17" i="1"/>
  <c r="DL17" i="1"/>
  <c r="EY17" i="1"/>
  <c r="EY16" i="1"/>
  <c r="EA17" i="1"/>
  <c r="EA16" i="1"/>
  <c r="DC17" i="1"/>
  <c r="DC16" i="1"/>
  <c r="FE16" i="1"/>
  <c r="FE17" i="1"/>
  <c r="EG16" i="1"/>
  <c r="EG17" i="1"/>
  <c r="DI16" i="1"/>
  <c r="DI17" i="1"/>
  <c r="BI9" i="3"/>
  <c r="CO8" i="3"/>
  <c r="CC8" i="3"/>
  <c r="BQ8" i="3"/>
  <c r="BE8" i="3"/>
  <c r="CM13" i="3"/>
  <c r="CA13" i="3"/>
  <c r="BO13" i="3"/>
  <c r="BC13" i="3"/>
  <c r="CM8" i="3"/>
  <c r="CA8" i="3"/>
  <c r="BO8" i="3"/>
  <c r="BC8" i="3"/>
  <c r="CK13" i="3"/>
  <c r="BY13" i="3"/>
  <c r="BM13" i="3"/>
  <c r="BA13" i="3"/>
  <c r="CL8" i="3"/>
  <c r="BZ8" i="3"/>
  <c r="BN8" i="3"/>
  <c r="BB8" i="3"/>
  <c r="CJ13" i="3"/>
  <c r="BX13" i="3"/>
  <c r="BL13" i="3"/>
  <c r="CK8" i="3"/>
  <c r="BY8" i="3"/>
  <c r="BM8" i="3"/>
  <c r="BA8" i="3"/>
  <c r="CI13" i="3"/>
  <c r="BW13" i="3"/>
  <c r="BK13" i="3"/>
  <c r="CI8" i="3"/>
  <c r="BW8" i="3"/>
  <c r="BK8" i="3"/>
  <c r="CT13" i="3"/>
  <c r="CG13" i="3"/>
  <c r="BU13" i="3"/>
  <c r="GM10" i="1" l="1"/>
  <c r="GM12" i="1"/>
  <c r="GM11" i="1"/>
  <c r="AA14" i="10"/>
  <c r="A14" i="10" s="1"/>
  <c r="AA8" i="10"/>
  <c r="CD11" i="2"/>
  <c r="BG14" i="2"/>
  <c r="CO9" i="2"/>
  <c r="CG11" i="2"/>
  <c r="CN43" i="2"/>
  <c r="AA11" i="10"/>
  <c r="A11" i="10" s="1"/>
  <c r="BR11" i="2"/>
  <c r="CU22" i="3"/>
  <c r="CZ22" i="3" s="1"/>
  <c r="CJ41" i="2"/>
  <c r="CC11" i="2"/>
  <c r="AA10" i="10"/>
  <c r="A10" i="10" s="1"/>
  <c r="AA13" i="10"/>
  <c r="A13" i="10" s="1"/>
  <c r="CL16" i="2"/>
  <c r="AA19" i="10"/>
  <c r="BP8" i="2"/>
  <c r="CK22" i="2"/>
  <c r="AA21" i="10"/>
  <c r="A21" i="10" s="1"/>
  <c r="CU12" i="3"/>
  <c r="CC10" i="2"/>
  <c r="CO17" i="2"/>
  <c r="BN9" i="2"/>
  <c r="BE10" i="2"/>
  <c r="CC36" i="2"/>
  <c r="CM36" i="2"/>
  <c r="BD38" i="2"/>
  <c r="BS10" i="2"/>
  <c r="CK26" i="2"/>
  <c r="BP38" i="2"/>
  <c r="CM11" i="2"/>
  <c r="CC12" i="2"/>
  <c r="CO37" i="2"/>
  <c r="BD14" i="2"/>
  <c r="BP14" i="2"/>
  <c r="BO12" i="2"/>
  <c r="CO19" i="2"/>
  <c r="BA10" i="2"/>
  <c r="CM17" i="2"/>
  <c r="CM27" i="2"/>
  <c r="BR14" i="2"/>
  <c r="CN9" i="2"/>
  <c r="BY40" i="2"/>
  <c r="CK44" i="2"/>
  <c r="BY11" i="2"/>
  <c r="BQ10" i="2"/>
  <c r="CD14" i="2"/>
  <c r="CB9" i="2"/>
  <c r="BM11" i="2"/>
  <c r="BM40" i="2"/>
  <c r="CI40" i="2"/>
  <c r="CK12" i="2"/>
  <c r="BW10" i="2"/>
  <c r="BH38" i="2"/>
  <c r="BP9" i="2"/>
  <c r="BS38" i="2"/>
  <c r="CN13" i="2"/>
  <c r="BH10" i="2"/>
  <c r="BA9" i="2"/>
  <c r="BG38" i="2"/>
  <c r="BQ38" i="2"/>
  <c r="CN26" i="2"/>
  <c r="CU36" i="3"/>
  <c r="CZ36" i="3" s="1"/>
  <c r="CU27" i="3"/>
  <c r="CZ27" i="3" s="1"/>
  <c r="CU52" i="3"/>
  <c r="A52" i="3" s="1"/>
  <c r="CU51" i="3"/>
  <c r="A51" i="3" s="1"/>
  <c r="CU47" i="3"/>
  <c r="A47" i="3" s="1"/>
  <c r="CU30" i="3"/>
  <c r="CZ30" i="3" s="1"/>
  <c r="CU50" i="3"/>
  <c r="A50" i="3" s="1"/>
  <c r="CL21" i="2"/>
  <c r="CC38" i="2"/>
  <c r="CP11" i="2"/>
  <c r="BW9" i="2"/>
  <c r="CE8" i="2"/>
  <c r="CN29" i="2"/>
  <c r="BS14" i="2"/>
  <c r="CU42" i="3"/>
  <c r="CZ42" i="3" s="1"/>
  <c r="CU16" i="3"/>
  <c r="CZ16" i="3" s="1"/>
  <c r="BX11" i="2"/>
  <c r="CK32" i="2"/>
  <c r="CN37" i="2"/>
  <c r="CD10" i="2"/>
  <c r="CD9" i="2"/>
  <c r="BL11" i="2"/>
  <c r="CA10" i="2"/>
  <c r="BJ10" i="2"/>
  <c r="CL30" i="2"/>
  <c r="CN40" i="2"/>
  <c r="CP27" i="2"/>
  <c r="CP34" i="2"/>
  <c r="CN12" i="2"/>
  <c r="CL35" i="2"/>
  <c r="CM26" i="2"/>
  <c r="CB14" i="2"/>
  <c r="CK8" i="2"/>
  <c r="BO10" i="2"/>
  <c r="BU8" i="2"/>
  <c r="CU34" i="3"/>
  <c r="CZ34" i="3" s="1"/>
  <c r="CU55" i="3"/>
  <c r="A55" i="3" s="1"/>
  <c r="CU46" i="3"/>
  <c r="A46" i="3" s="1"/>
  <c r="CU25" i="3"/>
  <c r="CZ25" i="3" s="1"/>
  <c r="CU18" i="3"/>
  <c r="CH11" i="2"/>
  <c r="CP35" i="2"/>
  <c r="AY12" i="2"/>
  <c r="CU57" i="3"/>
  <c r="A57" i="3" s="1"/>
  <c r="CU40" i="3"/>
  <c r="CZ40" i="3" s="1"/>
  <c r="BR9" i="2"/>
  <c r="CL34" i="2"/>
  <c r="BY8" i="2"/>
  <c r="BF10" i="2"/>
  <c r="BF9" i="2"/>
  <c r="CE11" i="2"/>
  <c r="BX9" i="2"/>
  <c r="CI11" i="2"/>
  <c r="CL43" i="2"/>
  <c r="BQ8" i="2"/>
  <c r="CB36" i="2"/>
  <c r="CJ40" i="2"/>
  <c r="CN42" i="2"/>
  <c r="CL36" i="2"/>
  <c r="CL41" i="2"/>
  <c r="AZ14" i="2"/>
  <c r="BL8" i="2"/>
  <c r="CO18" i="2"/>
  <c r="CN18" i="2"/>
  <c r="CU37" i="3"/>
  <c r="CZ37" i="3" s="1"/>
  <c r="CP10" i="2"/>
  <c r="BI10" i="2"/>
  <c r="CM22" i="2"/>
  <c r="BR10" i="2"/>
  <c r="BN14" i="2"/>
  <c r="CN11" i="2"/>
  <c r="CN10" i="2"/>
  <c r="BC10" i="2"/>
  <c r="CO28" i="2"/>
  <c r="BK10" i="2"/>
  <c r="CU28" i="3"/>
  <c r="CZ28" i="3" s="1"/>
  <c r="BK39" i="2"/>
  <c r="CM30" i="2"/>
  <c r="BQ14" i="2"/>
  <c r="CD38" i="2"/>
  <c r="CL22" i="2"/>
  <c r="CC14" i="2"/>
  <c r="BS39" i="2"/>
  <c r="BI9" i="2"/>
  <c r="BX12" i="2"/>
  <c r="BO9" i="2"/>
  <c r="CU31" i="3"/>
  <c r="CZ31" i="3" s="1"/>
  <c r="CU33" i="3"/>
  <c r="CZ33" i="3" s="1"/>
  <c r="CP9" i="2"/>
  <c r="AZ11" i="2"/>
  <c r="CN27" i="2"/>
  <c r="CO20" i="2"/>
  <c r="CB11" i="2"/>
  <c r="CB10" i="2"/>
  <c r="CF11" i="2"/>
  <c r="AY39" i="2"/>
  <c r="CM34" i="2"/>
  <c r="BC14" i="2"/>
  <c r="BR38" i="2"/>
  <c r="CL26" i="2"/>
  <c r="BO14" i="2"/>
  <c r="BG39" i="2"/>
  <c r="BT11" i="2"/>
  <c r="BL12" i="2"/>
  <c r="BU10" i="2"/>
  <c r="CU54" i="3"/>
  <c r="A54" i="3" s="1"/>
  <c r="CU63" i="3"/>
  <c r="A63" i="3" s="1"/>
  <c r="CU60" i="3"/>
  <c r="A60" i="3" s="1"/>
  <c r="CL25" i="2"/>
  <c r="BE38" i="2"/>
  <c r="BL10" i="2"/>
  <c r="CU17" i="3"/>
  <c r="CZ17" i="3" s="1"/>
  <c r="BB9" i="2"/>
  <c r="CF8" i="2"/>
  <c r="CP43" i="2"/>
  <c r="CM32" i="2"/>
  <c r="BG11" i="2"/>
  <c r="CU9" i="3"/>
  <c r="CZ9" i="3" s="1"/>
  <c r="CF10" i="2"/>
  <c r="BG9" i="2"/>
  <c r="CO13" i="2"/>
  <c r="BG10" i="2"/>
  <c r="CF38" i="2"/>
  <c r="CM43" i="2"/>
  <c r="CN28" i="2"/>
  <c r="BF38" i="2"/>
  <c r="CL32" i="2"/>
  <c r="BA14" i="2"/>
  <c r="CP38" i="2"/>
  <c r="CK9" i="2"/>
  <c r="AZ12" i="2"/>
  <c r="BV11" i="2"/>
  <c r="CJ9" i="2"/>
  <c r="CU45" i="3"/>
  <c r="A45" i="3" s="1"/>
  <c r="CU66" i="3"/>
  <c r="A66" i="3" s="1"/>
  <c r="CU48" i="3"/>
  <c r="A48" i="3" s="1"/>
  <c r="CU62" i="3"/>
  <c r="A62" i="3" s="1"/>
  <c r="CU58" i="3"/>
  <c r="A58" i="3" s="1"/>
  <c r="CU56" i="3"/>
  <c r="A56" i="3" s="1"/>
  <c r="CU20" i="3"/>
  <c r="CZ20" i="3" s="1"/>
  <c r="CN24" i="2"/>
  <c r="BB14" i="2"/>
  <c r="CC9" i="2"/>
  <c r="BQ11" i="2"/>
  <c r="CP36" i="2"/>
  <c r="CL27" i="2"/>
  <c r="CN39" i="2"/>
  <c r="BH11" i="2"/>
  <c r="BT10" i="2"/>
  <c r="CO10" i="2"/>
  <c r="CO26" i="2"/>
  <c r="BY10" i="2"/>
  <c r="BT38" i="2"/>
  <c r="CK40" i="2"/>
  <c r="CN41" i="2"/>
  <c r="CM35" i="2"/>
  <c r="CK41" i="2"/>
  <c r="CN15" i="2"/>
  <c r="CB38" i="2"/>
  <c r="CJ10" i="2"/>
  <c r="CE14" i="2"/>
  <c r="CO38" i="2"/>
  <c r="CU24" i="3"/>
  <c r="CZ24" i="3" s="1"/>
  <c r="CU64" i="3"/>
  <c r="A64" i="3" s="1"/>
  <c r="CU32" i="3"/>
  <c r="CU21" i="3"/>
  <c r="CZ21" i="3" s="1"/>
  <c r="CU43" i="3"/>
  <c r="CU14" i="3"/>
  <c r="CU67" i="3"/>
  <c r="A67" i="3" s="1"/>
  <c r="CU44" i="3"/>
  <c r="A44" i="3" s="1"/>
  <c r="CU35" i="3"/>
  <c r="CZ35" i="3" s="1"/>
  <c r="CU39" i="3"/>
  <c r="CZ39" i="3" s="1"/>
  <c r="CU59" i="3"/>
  <c r="A59" i="3" s="1"/>
  <c r="CU26" i="3"/>
  <c r="A27" i="3" s="1"/>
  <c r="BF11" i="2"/>
  <c r="BX10" i="2"/>
  <c r="CL40" i="2"/>
  <c r="BP36" i="2"/>
  <c r="CA36" i="2"/>
  <c r="CC8" i="2"/>
  <c r="CN16" i="2"/>
  <c r="CN14" i="2"/>
  <c r="BE9" i="2"/>
  <c r="BE36" i="2"/>
  <c r="BM9" i="2"/>
  <c r="BO8" i="2"/>
  <c r="BN8" i="2"/>
  <c r="BM12" i="2"/>
  <c r="BM10" i="2"/>
  <c r="CL9" i="2"/>
  <c r="CH9" i="2"/>
  <c r="CO33" i="2"/>
  <c r="CO22" i="2"/>
  <c r="BC11" i="2"/>
  <c r="CL11" i="2"/>
  <c r="BZ10" i="2"/>
  <c r="BU9" i="2"/>
  <c r="BY9" i="2"/>
  <c r="BZ9" i="2"/>
  <c r="CU15" i="3"/>
  <c r="CU61" i="3"/>
  <c r="A61" i="3" s="1"/>
  <c r="BA11" i="2"/>
  <c r="BN40" i="2"/>
  <c r="CG12" i="2"/>
  <c r="BV39" i="2"/>
  <c r="CF12" i="2"/>
  <c r="CO11" i="2"/>
  <c r="AZ40" i="2"/>
  <c r="BC36" i="2"/>
  <c r="AZ8" i="2"/>
  <c r="AY40" i="2"/>
  <c r="BB36" i="2"/>
  <c r="CO14" i="2"/>
  <c r="BV40" i="2"/>
  <c r="CK36" i="2"/>
  <c r="CN44" i="2"/>
  <c r="BA12" i="2"/>
  <c r="CG9" i="2"/>
  <c r="CN38" i="2"/>
  <c r="BE11" i="2"/>
  <c r="AY10" i="2"/>
  <c r="BH8" i="2"/>
  <c r="CL8" i="2"/>
  <c r="CN21" i="2"/>
  <c r="BJ14" i="2"/>
  <c r="CJ14" i="2"/>
  <c r="BN12" i="2"/>
  <c r="CP12" i="2"/>
  <c r="BK36" i="2"/>
  <c r="CG36" i="2"/>
  <c r="AZ38" i="2"/>
  <c r="BV38" i="2"/>
  <c r="CM38" i="2"/>
  <c r="BN39" i="2"/>
  <c r="CJ39" i="2"/>
  <c r="BH40" i="2"/>
  <c r="CD40" i="2"/>
  <c r="CM42" i="2"/>
  <c r="CK30" i="2"/>
  <c r="CL20" i="2"/>
  <c r="CK15" i="2"/>
  <c r="CJ20" i="2"/>
  <c r="CO41" i="2"/>
  <c r="BI8" i="2"/>
  <c r="CM8" i="2"/>
  <c r="CN19" i="2"/>
  <c r="BK14" i="2"/>
  <c r="CK14" i="2"/>
  <c r="BT12" i="2"/>
  <c r="BL36" i="2"/>
  <c r="CH36" i="2"/>
  <c r="BA38" i="2"/>
  <c r="BW38" i="2"/>
  <c r="BO39" i="2"/>
  <c r="CK39" i="2"/>
  <c r="BI40" i="2"/>
  <c r="CE40" i="2"/>
  <c r="CL42" i="2"/>
  <c r="CM29" i="2"/>
  <c r="CK20" i="2"/>
  <c r="CM13" i="2"/>
  <c r="CJ44" i="2"/>
  <c r="CJ21" i="2"/>
  <c r="BJ8" i="2"/>
  <c r="CN8" i="2"/>
  <c r="CN20" i="2"/>
  <c r="BL14" i="2"/>
  <c r="CL14" i="2"/>
  <c r="BU12" i="2"/>
  <c r="BR36" i="2"/>
  <c r="CI36" i="2"/>
  <c r="CK33" i="2"/>
  <c r="BB38" i="2"/>
  <c r="BX38" i="2"/>
  <c r="BP39" i="2"/>
  <c r="CL39" i="2"/>
  <c r="BO40" i="2"/>
  <c r="CF40" i="2"/>
  <c r="CK42" i="2"/>
  <c r="CL29" i="2"/>
  <c r="CK21" i="2"/>
  <c r="CL13" i="2"/>
  <c r="CJ43" i="2"/>
  <c r="CJ18" i="2"/>
  <c r="CG8" i="2"/>
  <c r="CN17" i="2"/>
  <c r="BY14" i="2"/>
  <c r="BK12" i="2"/>
  <c r="BU36" i="2"/>
  <c r="CM24" i="2"/>
  <c r="BY38" i="2"/>
  <c r="BA39" i="2"/>
  <c r="BZ39" i="2"/>
  <c r="BF40" i="2"/>
  <c r="CM40" i="2"/>
  <c r="CL37" i="2"/>
  <c r="CK23" i="2"/>
  <c r="CJ25" i="2"/>
  <c r="CI44" i="2"/>
  <c r="CI25" i="2"/>
  <c r="CP15" i="2"/>
  <c r="CP28" i="2"/>
  <c r="CH31" i="2"/>
  <c r="CH22" i="2"/>
  <c r="CG43" i="2"/>
  <c r="CG25" i="2"/>
  <c r="CH8" i="2"/>
  <c r="BZ14" i="2"/>
  <c r="BV12" i="2"/>
  <c r="BV36" i="2"/>
  <c r="CP24" i="2"/>
  <c r="BZ38" i="2"/>
  <c r="BB39" i="2"/>
  <c r="CA39" i="2"/>
  <c r="BG40" i="2"/>
  <c r="CP40" i="2"/>
  <c r="CK37" i="2"/>
  <c r="CM20" i="2"/>
  <c r="CJ23" i="2"/>
  <c r="CI43" i="2"/>
  <c r="CI21" i="2"/>
  <c r="CP13" i="2"/>
  <c r="CP29" i="2"/>
  <c r="CH32" i="2"/>
  <c r="CH17" i="2"/>
  <c r="CG42" i="2"/>
  <c r="CG21" i="2"/>
  <c r="BC8" i="2"/>
  <c r="CI8" i="2"/>
  <c r="CA14" i="2"/>
  <c r="BW12" i="2"/>
  <c r="BW36" i="2"/>
  <c r="AY38" i="2"/>
  <c r="CA38" i="2"/>
  <c r="BC39" i="2"/>
  <c r="CB39" i="2"/>
  <c r="BP40" i="2"/>
  <c r="CM31" i="2"/>
  <c r="CM19" i="2"/>
  <c r="CJ16" i="2"/>
  <c r="CI42" i="2"/>
  <c r="CI18" i="2"/>
  <c r="CP16" i="2"/>
  <c r="CP30" i="2"/>
  <c r="CH30" i="2"/>
  <c r="CH16" i="2"/>
  <c r="BD8" i="2"/>
  <c r="CP8" i="2"/>
  <c r="AY14" i="2"/>
  <c r="CI14" i="2"/>
  <c r="BZ12" i="2"/>
  <c r="AY36" i="2"/>
  <c r="BX36" i="2"/>
  <c r="BC38" i="2"/>
  <c r="CG38" i="2"/>
  <c r="BD39" i="2"/>
  <c r="CC39" i="2"/>
  <c r="BQ40" i="2"/>
  <c r="CL31" i="2"/>
  <c r="CL19" i="2"/>
  <c r="CJ13" i="2"/>
  <c r="CI41" i="2"/>
  <c r="CI19" i="2"/>
  <c r="CP17" i="2"/>
  <c r="CP32" i="2"/>
  <c r="CH29" i="2"/>
  <c r="CH13" i="2"/>
  <c r="CN34" i="2"/>
  <c r="BX14" i="2"/>
  <c r="CI12" i="2"/>
  <c r="BG36" i="2"/>
  <c r="CK24" i="2"/>
  <c r="CK38" i="2"/>
  <c r="BY39" i="2"/>
  <c r="BU40" i="2"/>
  <c r="CM41" i="2"/>
  <c r="CM18" i="2"/>
  <c r="CI29" i="2"/>
  <c r="CP20" i="2"/>
  <c r="CH41" i="2"/>
  <c r="CG44" i="2"/>
  <c r="CG13" i="2"/>
  <c r="CN33" i="2"/>
  <c r="CM14" i="2"/>
  <c r="CL12" i="2"/>
  <c r="BH36" i="2"/>
  <c r="CL24" i="2"/>
  <c r="BI38" i="2"/>
  <c r="CL38" i="2"/>
  <c r="CD39" i="2"/>
  <c r="CA40" i="2"/>
  <c r="CK34" i="2"/>
  <c r="CL18" i="2"/>
  <c r="CI28" i="2"/>
  <c r="CP23" i="2"/>
  <c r="CH34" i="2"/>
  <c r="CG30" i="2"/>
  <c r="CG15" i="2"/>
  <c r="BE8" i="2"/>
  <c r="CN31" i="2"/>
  <c r="CP14" i="2"/>
  <c r="CM12" i="2"/>
  <c r="BI36" i="2"/>
  <c r="BJ38" i="2"/>
  <c r="CM39" i="2"/>
  <c r="CB40" i="2"/>
  <c r="CM37" i="2"/>
  <c r="CK18" i="2"/>
  <c r="CI26" i="2"/>
  <c r="CP19" i="2"/>
  <c r="CH37" i="2"/>
  <c r="CG29" i="2"/>
  <c r="BF8" i="2"/>
  <c r="CN32" i="2"/>
  <c r="BJ36" i="2"/>
  <c r="BK38" i="2"/>
  <c r="CP39" i="2"/>
  <c r="CC40" i="2"/>
  <c r="CK31" i="2"/>
  <c r="CK16" i="2"/>
  <c r="CI23" i="2"/>
  <c r="CP18" i="2"/>
  <c r="CH28" i="2"/>
  <c r="CG28" i="2"/>
  <c r="BV14" i="2"/>
  <c r="BN38" i="2"/>
  <c r="BM39" i="2"/>
  <c r="CG40" i="2"/>
  <c r="CK25" i="2"/>
  <c r="CJ34" i="2"/>
  <c r="CI34" i="2"/>
  <c r="CP22" i="2"/>
  <c r="CH18" i="2"/>
  <c r="CG17" i="2"/>
  <c r="BW14" i="2"/>
  <c r="AZ36" i="2"/>
  <c r="BO38" i="2"/>
  <c r="BQ39" i="2"/>
  <c r="CM23" i="2"/>
  <c r="CJ31" i="2"/>
  <c r="CI37" i="2"/>
  <c r="CP21" i="2"/>
  <c r="CH19" i="2"/>
  <c r="CG41" i="2"/>
  <c r="CG16" i="2"/>
  <c r="BR8" i="2"/>
  <c r="BF12" i="2"/>
  <c r="BF36" i="2"/>
  <c r="BU38" i="2"/>
  <c r="BR39" i="2"/>
  <c r="CL23" i="2"/>
  <c r="CJ30" i="2"/>
  <c r="CI31" i="2"/>
  <c r="CP25" i="2"/>
  <c r="CH23" i="2"/>
  <c r="CG34" i="2"/>
  <c r="BT8" i="2"/>
  <c r="BG12" i="2"/>
  <c r="BS36" i="2"/>
  <c r="CL33" i="2"/>
  <c r="CH38" i="2"/>
  <c r="BX39" i="2"/>
  <c r="CP44" i="2"/>
  <c r="CK19" i="2"/>
  <c r="CJ29" i="2"/>
  <c r="CI32" i="2"/>
  <c r="CP26" i="2"/>
  <c r="CH20" i="2"/>
  <c r="CG37" i="2"/>
  <c r="BV8" i="2"/>
  <c r="BL38" i="2"/>
  <c r="BC40" i="2"/>
  <c r="CK29" i="2"/>
  <c r="CJ42" i="2"/>
  <c r="CI17" i="2"/>
  <c r="CH21" i="2"/>
  <c r="BW8" i="2"/>
  <c r="BE14" i="2"/>
  <c r="BM38" i="2"/>
  <c r="BD40" i="2"/>
  <c r="CM28" i="2"/>
  <c r="CJ28" i="2"/>
  <c r="CI16" i="2"/>
  <c r="CH15" i="2"/>
  <c r="BZ8" i="2"/>
  <c r="BF14" i="2"/>
  <c r="CI38" i="2"/>
  <c r="BE40" i="2"/>
  <c r="CL28" i="2"/>
  <c r="CJ26" i="2"/>
  <c r="CI13" i="2"/>
  <c r="CG31" i="2"/>
  <c r="CA8" i="2"/>
  <c r="BI14" i="2"/>
  <c r="CJ38" i="2"/>
  <c r="BR40" i="2"/>
  <c r="CK28" i="2"/>
  <c r="CJ15" i="2"/>
  <c r="CI15" i="2"/>
  <c r="CG32" i="2"/>
  <c r="CN23" i="2"/>
  <c r="CA12" i="2"/>
  <c r="BE39" i="2"/>
  <c r="CP41" i="2"/>
  <c r="CI22" i="2"/>
  <c r="CG22" i="2"/>
  <c r="CE32" i="2"/>
  <c r="CF26" i="2"/>
  <c r="CD18" i="2"/>
  <c r="CD16" i="2"/>
  <c r="CE16" i="2"/>
  <c r="CE34" i="2"/>
  <c r="CC28" i="2"/>
  <c r="CC42" i="2"/>
  <c r="BO23" i="2"/>
  <c r="CB22" i="2"/>
  <c r="CA19" i="2"/>
  <c r="BC18" i="2"/>
  <c r="BV13" i="2"/>
  <c r="BF23" i="2"/>
  <c r="CB43" i="2"/>
  <c r="BL44" i="2"/>
  <c r="BM19" i="2"/>
  <c r="BY32" i="2"/>
  <c r="BG21" i="2"/>
  <c r="AY26" i="2"/>
  <c r="BJ20" i="2"/>
  <c r="BO37" i="2"/>
  <c r="BE25" i="2"/>
  <c r="BO34" i="2"/>
  <c r="BD28" i="2"/>
  <c r="BC43" i="2"/>
  <c r="AZ28" i="2"/>
  <c r="BY21" i="2"/>
  <c r="BO13" i="2"/>
  <c r="BU16" i="2"/>
  <c r="BI25" i="2"/>
  <c r="BY37" i="2"/>
  <c r="BH15" i="2"/>
  <c r="BI13" i="2"/>
  <c r="BC20" i="2"/>
  <c r="CN22" i="2"/>
  <c r="CB12" i="2"/>
  <c r="BF39" i="2"/>
  <c r="CM15" i="2"/>
  <c r="CG20" i="2"/>
  <c r="CE28" i="2"/>
  <c r="CF29" i="2"/>
  <c r="CE21" i="2"/>
  <c r="CD22" i="2"/>
  <c r="CF20" i="2"/>
  <c r="CF41" i="2"/>
  <c r="CC25" i="2"/>
  <c r="CC37" i="2"/>
  <c r="BQ23" i="2"/>
  <c r="CB42" i="2"/>
  <c r="CA21" i="2"/>
  <c r="BO32" i="2"/>
  <c r="BH23" i="2"/>
  <c r="CB31" i="2"/>
  <c r="BW15" i="2"/>
  <c r="AZ37" i="2"/>
  <c r="BV20" i="2"/>
  <c r="BY31" i="2"/>
  <c r="BE42" i="2"/>
  <c r="BS30" i="2"/>
  <c r="BT32" i="2"/>
  <c r="BM21" i="2"/>
  <c r="BA21" i="2"/>
  <c r="BE15" i="2"/>
  <c r="BR31" i="2"/>
  <c r="BL30" i="2"/>
  <c r="BF21" i="2"/>
  <c r="BC30" i="2"/>
  <c r="AY37" i="2"/>
  <c r="BS44" i="2"/>
  <c r="BK31" i="2"/>
  <c r="BD31" i="2"/>
  <c r="BE44" i="2"/>
  <c r="CH12" i="2"/>
  <c r="BL39" i="2"/>
  <c r="CL15" i="2"/>
  <c r="CP31" i="2"/>
  <c r="CM33" i="2"/>
  <c r="CK13" i="2"/>
  <c r="CP37" i="2"/>
  <c r="CF36" i="2"/>
  <c r="CP42" i="2"/>
  <c r="CH25" i="2"/>
  <c r="CG26" i="2"/>
  <c r="CE20" i="2"/>
  <c r="CF42" i="2"/>
  <c r="CE31" i="2"/>
  <c r="CD42" i="2"/>
  <c r="CD37" i="2"/>
  <c r="CC19" i="2"/>
  <c r="BA23" i="2"/>
  <c r="CB20" i="2"/>
  <c r="CA16" i="2"/>
  <c r="AY42" i="2"/>
  <c r="BC41" i="2"/>
  <c r="BP23" i="2"/>
  <c r="CA31" i="2"/>
  <c r="BY41" i="2"/>
  <c r="BL15" i="2"/>
  <c r="BX44" i="2"/>
  <c r="BT20" i="2"/>
  <c r="BD18" i="2"/>
  <c r="BX43" i="2"/>
  <c r="BD22" i="2"/>
  <c r="BS29" i="2"/>
  <c r="AY16" i="2"/>
  <c r="BO17" i="2"/>
  <c r="BV37" i="2"/>
  <c r="BB30" i="2"/>
  <c r="BB18" i="2"/>
  <c r="BT21" i="2"/>
  <c r="BY44" i="2"/>
  <c r="BQ15" i="2"/>
  <c r="BH16" i="2"/>
  <c r="BU43" i="2"/>
  <c r="AZ17" i="2"/>
  <c r="BX20" i="2"/>
  <c r="CB37" i="2"/>
  <c r="BV29" i="2"/>
  <c r="BO30" i="2"/>
  <c r="BP18" i="2"/>
  <c r="BS42" i="2"/>
  <c r="BY28" i="2"/>
  <c r="BZ22" i="2"/>
  <c r="BY18" i="2"/>
  <c r="BT25" i="2"/>
  <c r="BO22" i="2"/>
  <c r="BR41" i="2"/>
  <c r="BM42" i="2"/>
  <c r="BR26" i="2"/>
  <c r="CB25" i="2"/>
  <c r="BL21" i="2"/>
  <c r="BD19" i="2"/>
  <c r="BD21" i="2"/>
  <c r="BD34" i="2"/>
  <c r="BR16" i="2"/>
  <c r="BH18" i="2"/>
  <c r="BK18" i="2"/>
  <c r="BX25" i="2"/>
  <c r="BV30" i="2"/>
  <c r="BL37" i="2"/>
  <c r="BG15" i="2"/>
  <c r="BW26" i="2"/>
  <c r="BX42" i="2"/>
  <c r="CA15" i="2"/>
  <c r="BB32" i="2"/>
  <c r="BS17" i="2"/>
  <c r="BY42" i="2"/>
  <c r="BP21" i="2"/>
  <c r="BW19" i="2"/>
  <c r="CJ36" i="2"/>
  <c r="CG18" i="2"/>
  <c r="CE15" i="2"/>
  <c r="CD15" i="2"/>
  <c r="CF37" i="2"/>
  <c r="CF15" i="2"/>
  <c r="CC16" i="2"/>
  <c r="BC23" i="2"/>
  <c r="CB29" i="2"/>
  <c r="CA25" i="2"/>
  <c r="BJ21" i="2"/>
  <c r="BQ42" i="2"/>
  <c r="BR23" i="2"/>
  <c r="CA18" i="2"/>
  <c r="BT13" i="2"/>
  <c r="BQ31" i="2"/>
  <c r="BA43" i="2"/>
  <c r="AZ30" i="2"/>
  <c r="BA30" i="2"/>
  <c r="BJ41" i="2"/>
  <c r="BB44" i="2"/>
  <c r="BG18" i="2"/>
  <c r="BU26" i="2"/>
  <c r="BM41" i="2"/>
  <c r="BY43" i="2"/>
  <c r="BI37" i="2"/>
  <c r="BJ32" i="2"/>
  <c r="BT37" i="2"/>
  <c r="BZ13" i="2"/>
  <c r="BN20" i="2"/>
  <c r="BP34" i="2"/>
  <c r="BK32" i="2"/>
  <c r="BD42" i="2"/>
  <c r="CB41" i="2"/>
  <c r="BR42" i="2"/>
  <c r="BR19" i="2"/>
  <c r="BW17" i="2"/>
  <c r="BE32" i="2"/>
  <c r="BS37" i="2"/>
  <c r="BB34" i="2"/>
  <c r="BG29" i="2"/>
  <c r="AZ44" i="2"/>
  <c r="AZ26" i="2"/>
  <c r="BW21" i="2"/>
  <c r="BE26" i="2"/>
  <c r="BK25" i="2"/>
  <c r="BB37" i="2"/>
  <c r="CA13" i="2"/>
  <c r="BU28" i="2"/>
  <c r="BJ15" i="2"/>
  <c r="BH32" i="2"/>
  <c r="BI34" i="2"/>
  <c r="BI16" i="2"/>
  <c r="BY19" i="2"/>
  <c r="BT43" i="2"/>
  <c r="BG28" i="2"/>
  <c r="BW44" i="2"/>
  <c r="BE19" i="2"/>
  <c r="BA18" i="2"/>
  <c r="BY30" i="2"/>
  <c r="BT23" i="2"/>
  <c r="BP41" i="2"/>
  <c r="BA26" i="2"/>
  <c r="BS28" i="2"/>
  <c r="BT30" i="2"/>
  <c r="CG19" i="2"/>
  <c r="CD43" i="2"/>
  <c r="CE13" i="2"/>
  <c r="CD41" i="2"/>
  <c r="CD17" i="2"/>
  <c r="CC15" i="2"/>
  <c r="BE23" i="2"/>
  <c r="CB17" i="2"/>
  <c r="CA28" i="2"/>
  <c r="AZ21" i="2"/>
  <c r="BI44" i="2"/>
  <c r="CA41" i="2"/>
  <c r="BG37" i="2"/>
  <c r="BJ30" i="2"/>
  <c r="AY21" i="2"/>
  <c r="BZ42" i="2"/>
  <c r="BT22" i="2"/>
  <c r="BZ25" i="2"/>
  <c r="BW43" i="2"/>
  <c r="BS31" i="2"/>
  <c r="BU42" i="2"/>
  <c r="BI31" i="2"/>
  <c r="BX37" i="2"/>
  <c r="BN34" i="2"/>
  <c r="AY43" i="2"/>
  <c r="BK20" i="2"/>
  <c r="BY16" i="2"/>
  <c r="BM31" i="2"/>
  <c r="BA28" i="2"/>
  <c r="BZ26" i="2"/>
  <c r="BN30" i="2"/>
  <c r="BM29" i="2"/>
  <c r="BD41" i="2"/>
  <c r="BQ34" i="2"/>
  <c r="AY17" i="2"/>
  <c r="BU17" i="2"/>
  <c r="BQ44" i="2"/>
  <c r="BC34" i="2"/>
  <c r="CA42" i="2"/>
  <c r="BI19" i="2"/>
  <c r="BG43" i="2"/>
  <c r="BZ17" i="2"/>
  <c r="BH13" i="2"/>
  <c r="BV25" i="2"/>
  <c r="AZ39" i="2"/>
  <c r="CG23" i="2"/>
  <c r="CE42" i="2"/>
  <c r="CF17" i="2"/>
  <c r="CF43" i="2"/>
  <c r="CD23" i="2"/>
  <c r="CC32" i="2"/>
  <c r="BG23" i="2"/>
  <c r="CB44" i="2"/>
  <c r="CA43" i="2"/>
  <c r="BY22" i="2"/>
  <c r="BW18" i="2"/>
  <c r="BV23" i="2"/>
  <c r="CA22" i="2"/>
  <c r="BH30" i="2"/>
  <c r="BK16" i="2"/>
  <c r="BB26" i="2"/>
  <c r="BX29" i="2"/>
  <c r="BV42" i="2"/>
  <c r="BO16" i="2"/>
  <c r="BW32" i="2"/>
  <c r="BW16" i="2"/>
  <c r="BD25" i="2"/>
  <c r="BD17" i="2"/>
  <c r="BW29" i="2"/>
  <c r="AZ19" i="2"/>
  <c r="BI28" i="2"/>
  <c r="AZ25" i="2"/>
  <c r="BN42" i="2"/>
  <c r="AZ15" i="2"/>
  <c r="BG17" i="2"/>
  <c r="BS26" i="2"/>
  <c r="BH21" i="2"/>
  <c r="BQ41" i="2"/>
  <c r="CA20" i="2"/>
  <c r="BB41" i="2"/>
  <c r="BT41" i="2"/>
  <c r="BT42" i="2"/>
  <c r="BM28" i="2"/>
  <c r="BQ16" i="2"/>
  <c r="BQ30" i="2"/>
  <c r="BW41" i="2"/>
  <c r="BL42" i="2"/>
  <c r="BP26" i="2"/>
  <c r="BX15" i="2"/>
  <c r="BZ44" i="2"/>
  <c r="AY31" i="2"/>
  <c r="BP28" i="2"/>
  <c r="BZ20" i="2"/>
  <c r="BX31" i="2"/>
  <c r="BI41" i="2"/>
  <c r="BO19" i="2"/>
  <c r="BN44" i="2"/>
  <c r="BN37" i="2"/>
  <c r="BZ30" i="2"/>
  <c r="BL13" i="2"/>
  <c r="BD32" i="2"/>
  <c r="BH28" i="2"/>
  <c r="BO44" i="2"/>
  <c r="BN18" i="2"/>
  <c r="BJ43" i="2"/>
  <c r="BM14" i="2"/>
  <c r="BH12" i="2"/>
  <c r="CH43" i="2"/>
  <c r="CF19" i="2"/>
  <c r="CD32" i="2"/>
  <c r="CE26" i="2"/>
  <c r="CC31" i="2"/>
  <c r="BI23" i="2"/>
  <c r="CA37" i="2"/>
  <c r="BZ37" i="2"/>
  <c r="BD23" i="2"/>
  <c r="BX26" i="2"/>
  <c r="BL16" i="2"/>
  <c r="BB15" i="2"/>
  <c r="BH22" i="2"/>
  <c r="BJ25" i="2"/>
  <c r="BJ13" i="2"/>
  <c r="BK26" i="2"/>
  <c r="BF13" i="2"/>
  <c r="BE22" i="2"/>
  <c r="BJ37" i="2"/>
  <c r="BU37" i="2"/>
  <c r="BI42" i="2"/>
  <c r="BP44" i="2"/>
  <c r="BU20" i="2"/>
  <c r="BO28" i="2"/>
  <c r="BC37" i="2"/>
  <c r="AY15" i="2"/>
  <c r="BJ17" i="2"/>
  <c r="BA17" i="2"/>
  <c r="BJ44" i="2"/>
  <c r="AY29" i="2"/>
  <c r="BC29" i="2"/>
  <c r="BN13" i="2"/>
  <c r="BC21" i="2"/>
  <c r="BF15" i="2"/>
  <c r="BQ21" i="2"/>
  <c r="BF30" i="2"/>
  <c r="BC15" i="2"/>
  <c r="BD30" i="2"/>
  <c r="AZ29" i="2"/>
  <c r="BJ29" i="2"/>
  <c r="AY19" i="2"/>
  <c r="BD44" i="2"/>
  <c r="BZ23" i="2"/>
  <c r="BF31" i="2"/>
  <c r="BZ19" i="2"/>
  <c r="BL25" i="2"/>
  <c r="BU13" i="2"/>
  <c r="AY13" i="2"/>
  <c r="BA15" i="2"/>
  <c r="BD16" i="2"/>
  <c r="AY18" i="2"/>
  <c r="CB23" i="2"/>
  <c r="BM22" i="2"/>
  <c r="BU15" i="2"/>
  <c r="CB21" i="2"/>
  <c r="BT19" i="2"/>
  <c r="BI15" i="2"/>
  <c r="BS41" i="2"/>
  <c r="BB13" i="2"/>
  <c r="CE41" i="2"/>
  <c r="CD31" i="2"/>
  <c r="CC22" i="2"/>
  <c r="BG32" i="2"/>
  <c r="BC22" i="2"/>
  <c r="BI30" i="2"/>
  <c r="BR25" i="2"/>
  <c r="BT18" i="2"/>
  <c r="BN15" i="2"/>
  <c r="BL19" i="2"/>
  <c r="BF25" i="2"/>
  <c r="CI30" i="2"/>
  <c r="CE18" i="2"/>
  <c r="CF25" i="2"/>
  <c r="CD34" i="2"/>
  <c r="CC18" i="2"/>
  <c r="BL32" i="2"/>
  <c r="CB34" i="2"/>
  <c r="BS32" i="2"/>
  <c r="BW42" i="2"/>
  <c r="BN31" i="2"/>
  <c r="BT34" i="2"/>
  <c r="CA44" i="2"/>
  <c r="BK29" i="2"/>
  <c r="BO26" i="2"/>
  <c r="BR22" i="2"/>
  <c r="BU34" i="2"/>
  <c r="BQ29" i="2"/>
  <c r="CE19" i="2"/>
  <c r="BK28" i="2"/>
  <c r="BU30" i="2"/>
  <c r="BH25" i="2"/>
  <c r="BB22" i="2"/>
  <c r="BU21" i="2"/>
  <c r="BD26" i="2"/>
  <c r="BD20" i="2"/>
  <c r="BC32" i="2"/>
  <c r="CF16" i="2"/>
  <c r="CF18" i="2"/>
  <c r="CC13" i="2"/>
  <c r="BY25" i="2"/>
  <c r="BF18" i="2"/>
  <c r="BT44" i="2"/>
  <c r="BP20" i="2"/>
  <c r="BO41" i="2"/>
  <c r="BI17" i="2"/>
  <c r="BS21" i="2"/>
  <c r="BQ13" i="2"/>
  <c r="BU25" i="2"/>
  <c r="BX13" i="2"/>
  <c r="BI12" i="2"/>
  <c r="CH42" i="2"/>
  <c r="CE43" i="2"/>
  <c r="CF21" i="2"/>
  <c r="CD13" i="2"/>
  <c r="CF28" i="2"/>
  <c r="CC44" i="2"/>
  <c r="BK23" i="2"/>
  <c r="CA34" i="2"/>
  <c r="BY13" i="2"/>
  <c r="BJ23" i="2"/>
  <c r="BU31" i="2"/>
  <c r="BL34" i="2"/>
  <c r="BS25" i="2"/>
  <c r="BI32" i="2"/>
  <c r="BM32" i="2"/>
  <c r="BQ18" i="2"/>
  <c r="BC26" i="2"/>
  <c r="BG16" i="2"/>
  <c r="BS19" i="2"/>
  <c r="BC44" i="2"/>
  <c r="BR28" i="2"/>
  <c r="BI26" i="2"/>
  <c r="BV22" i="2"/>
  <c r="BH17" i="2"/>
  <c r="BA41" i="2"/>
  <c r="BV28" i="2"/>
  <c r="BK34" i="2"/>
  <c r="BA37" i="2"/>
  <c r="BB16" i="2"/>
  <c r="BJ18" i="2"/>
  <c r="BD29" i="2"/>
  <c r="BK15" i="2"/>
  <c r="BT28" i="2"/>
  <c r="BX18" i="2"/>
  <c r="BP17" i="2"/>
  <c r="BB21" i="2"/>
  <c r="BT17" i="2"/>
  <c r="BE18" i="2"/>
  <c r="BA25" i="2"/>
  <c r="BM30" i="2"/>
  <c r="CA30" i="2"/>
  <c r="BW25" i="2"/>
  <c r="BF42" i="2"/>
  <c r="BZ15" i="2"/>
  <c r="BG13" i="2"/>
  <c r="BI18" i="2"/>
  <c r="BO21" i="2"/>
  <c r="BD37" i="2"/>
  <c r="BP37" i="2"/>
  <c r="BF17" i="2"/>
  <c r="BK43" i="2"/>
  <c r="BM17" i="2"/>
  <c r="CA26" i="2"/>
  <c r="BQ19" i="2"/>
  <c r="BK41" i="2"/>
  <c r="CE23" i="2"/>
  <c r="CD29" i="2"/>
  <c r="BW23" i="2"/>
  <c r="BO20" i="2"/>
  <c r="BY29" i="2"/>
  <c r="BO18" i="2"/>
  <c r="BB20" i="2"/>
  <c r="BP25" i="2"/>
  <c r="AY34" i="2"/>
  <c r="BN41" i="2"/>
  <c r="BL28" i="2"/>
  <c r="BJ19" i="2"/>
  <c r="BY23" i="2"/>
  <c r="BW34" i="2"/>
  <c r="BM34" i="2"/>
  <c r="BR15" i="2"/>
  <c r="BT26" i="2"/>
  <c r="BH37" i="2"/>
  <c r="BF43" i="2"/>
  <c r="BE31" i="2"/>
  <c r="BR21" i="2"/>
  <c r="BM43" i="2"/>
  <c r="BM13" i="2"/>
  <c r="BZ21" i="2"/>
  <c r="BX34" i="2"/>
  <c r="BH42" i="2"/>
  <c r="BH26" i="2"/>
  <c r="BM18" i="2"/>
  <c r="CK43" i="2"/>
  <c r="CB19" i="2"/>
  <c r="BZ31" i="2"/>
  <c r="BS43" i="2"/>
  <c r="BL26" i="2"/>
  <c r="BB25" i="2"/>
  <c r="BF28" i="2"/>
  <c r="BP22" i="2"/>
  <c r="BU22" i="2"/>
  <c r="BL29" i="2"/>
  <c r="BY20" i="2"/>
  <c r="BS20" i="2"/>
  <c r="BT36" i="2"/>
  <c r="BE16" i="2"/>
  <c r="BK21" i="2"/>
  <c r="BA42" i="2"/>
  <c r="BS34" i="2"/>
  <c r="BV31" i="2"/>
  <c r="BG22" i="2"/>
  <c r="AZ31" i="2"/>
  <c r="CC23" i="2"/>
  <c r="AZ23" i="2"/>
  <c r="BC17" i="2"/>
  <c r="BW37" i="2"/>
  <c r="BE17" i="2"/>
  <c r="BX30" i="2"/>
  <c r="BV32" i="2"/>
  <c r="BQ37" i="2"/>
  <c r="BK42" i="2"/>
  <c r="BR13" i="2"/>
  <c r="CF22" i="2"/>
  <c r="CF30" i="2"/>
  <c r="CD25" i="2"/>
  <c r="AY23" i="2"/>
  <c r="CA32" i="2"/>
  <c r="BV41" i="2"/>
  <c r="BX17" i="2"/>
  <c r="BP43" i="2"/>
  <c r="BX22" i="2"/>
  <c r="BW28" i="2"/>
  <c r="BF19" i="2"/>
  <c r="BU18" i="2"/>
  <c r="BR43" i="2"/>
  <c r="BP31" i="2"/>
  <c r="BX41" i="2"/>
  <c r="BF26" i="2"/>
  <c r="BA44" i="2"/>
  <c r="BE43" i="2"/>
  <c r="BT29" i="2"/>
  <c r="BM44" i="2"/>
  <c r="BJ12" i="2"/>
  <c r="CH26" i="2"/>
  <c r="CE37" i="2"/>
  <c r="CF44" i="2"/>
  <c r="CD19" i="2"/>
  <c r="CD30" i="2"/>
  <c r="CC30" i="2"/>
  <c r="BM23" i="2"/>
  <c r="BL18" i="2"/>
  <c r="BR34" i="2"/>
  <c r="BL23" i="2"/>
  <c r="BC42" i="2"/>
  <c r="BZ32" i="2"/>
  <c r="BE30" i="2"/>
  <c r="BB42" i="2"/>
  <c r="BQ43" i="2"/>
  <c r="BK22" i="2"/>
  <c r="BV26" i="2"/>
  <c r="BQ26" i="2"/>
  <c r="BU29" i="2"/>
  <c r="BS15" i="2"/>
  <c r="BE28" i="2"/>
  <c r="BH19" i="2"/>
  <c r="BJ28" i="2"/>
  <c r="BV15" i="2"/>
  <c r="BE29" i="2"/>
  <c r="BX32" i="2"/>
  <c r="BP30" i="2"/>
  <c r="BN19" i="2"/>
  <c r="BE34" i="2"/>
  <c r="BG41" i="2"/>
  <c r="BJ34" i="2"/>
  <c r="BE37" i="2"/>
  <c r="BC16" i="2"/>
  <c r="BM20" i="2"/>
  <c r="AY30" i="2"/>
  <c r="BH34" i="2"/>
  <c r="BN25" i="2"/>
  <c r="BG19" i="2"/>
  <c r="BX21" i="2"/>
  <c r="BG31" i="2"/>
  <c r="BH43" i="2"/>
  <c r="BC31" i="2"/>
  <c r="BM26" i="2"/>
  <c r="BK19" i="2"/>
  <c r="AZ22" i="2"/>
  <c r="BC28" i="2"/>
  <c r="BT16" i="2"/>
  <c r="BE13" i="2"/>
  <c r="BY17" i="2"/>
  <c r="CN36" i="2"/>
  <c r="CE25" i="2"/>
  <c r="CF34" i="2"/>
  <c r="CD26" i="2"/>
  <c r="CF32" i="2"/>
  <c r="CC29" i="2"/>
  <c r="BU23" i="2"/>
  <c r="BJ26" i="2"/>
  <c r="BX23" i="2"/>
  <c r="BX19" i="2"/>
  <c r="BS22" i="2"/>
  <c r="BZ34" i="2"/>
  <c r="BJ31" i="2"/>
  <c r="BK30" i="2"/>
  <c r="BD43" i="2"/>
  <c r="AY44" i="2"/>
  <c r="BO15" i="2"/>
  <c r="BK13" i="2"/>
  <c r="BP16" i="2"/>
  <c r="BF16" i="2"/>
  <c r="CD20" i="2"/>
  <c r="CC21" i="2"/>
  <c r="BG26" i="2"/>
  <c r="BQ20" i="2"/>
  <c r="BK44" i="2"/>
  <c r="BA31" i="2"/>
  <c r="BE20" i="2"/>
  <c r="BS18" i="2"/>
  <c r="BC25" i="2"/>
  <c r="BA19" i="2"/>
  <c r="CP33" i="2"/>
  <c r="BZ43" i="2"/>
  <c r="BP32" i="2"/>
  <c r="BW13" i="2"/>
  <c r="BH41" i="2"/>
  <c r="BI22" i="2"/>
  <c r="BM37" i="2"/>
  <c r="BD15" i="2"/>
  <c r="BA16" i="2"/>
  <c r="CF23" i="2"/>
  <c r="CA23" i="2"/>
  <c r="CB16" i="2"/>
  <c r="BH31" i="2"/>
  <c r="BG25" i="2"/>
  <c r="BG20" i="2"/>
  <c r="BT15" i="2"/>
  <c r="CB28" i="2"/>
  <c r="AZ20" i="2"/>
  <c r="BV34" i="2"/>
  <c r="BL17" i="2"/>
  <c r="BR20" i="2"/>
  <c r="BY34" i="2"/>
  <c r="AY25" i="2"/>
  <c r="BF37" i="2"/>
  <c r="BA32" i="2"/>
  <c r="BF32" i="2"/>
  <c r="BO29" i="2"/>
  <c r="CF13" i="2"/>
  <c r="CD28" i="2"/>
  <c r="CC41" i="2"/>
  <c r="CC26" i="2"/>
  <c r="CB18" i="2"/>
  <c r="BZ16" i="2"/>
  <c r="CB26" i="2"/>
  <c r="BV21" i="2"/>
  <c r="BH29" i="2"/>
  <c r="BY26" i="2"/>
  <c r="AZ42" i="2"/>
  <c r="BI21" i="2"/>
  <c r="BF20" i="2"/>
  <c r="BN16" i="2"/>
  <c r="BT31" i="2"/>
  <c r="CE29" i="2"/>
  <c r="CB30" i="2"/>
  <c r="BL31" i="2"/>
  <c r="BP13" i="2"/>
  <c r="AZ13" i="2"/>
  <c r="BP29" i="2"/>
  <c r="BP42" i="2"/>
  <c r="BV19" i="2"/>
  <c r="BI43" i="2"/>
  <c r="AZ18" i="2"/>
  <c r="BB23" i="2"/>
  <c r="AY20" i="2"/>
  <c r="AY41" i="2"/>
  <c r="BO25" i="2"/>
  <c r="BX16" i="2"/>
  <c r="BW20" i="2"/>
  <c r="BI29" i="2"/>
  <c r="BZ41" i="2"/>
  <c r="BU19" i="2"/>
  <c r="BS40" i="2"/>
  <c r="CE30" i="2"/>
  <c r="CF31" i="2"/>
  <c r="CD21" i="2"/>
  <c r="CE44" i="2"/>
  <c r="CC17" i="2"/>
  <c r="BS23" i="2"/>
  <c r="CA17" i="2"/>
  <c r="BG30" i="2"/>
  <c r="BN23" i="2"/>
  <c r="BR29" i="2"/>
  <c r="BL41" i="2"/>
  <c r="BN28" i="2"/>
  <c r="BC13" i="2"/>
  <c r="BI20" i="2"/>
  <c r="BF34" i="2"/>
  <c r="BW30" i="2"/>
  <c r="BN26" i="2"/>
  <c r="BA34" i="2"/>
  <c r="BB28" i="2"/>
  <c r="BO43" i="2"/>
  <c r="BU44" i="2"/>
  <c r="BH20" i="2"/>
  <c r="BX28" i="2"/>
  <c r="BP15" i="2"/>
  <c r="BW31" i="2"/>
  <c r="BD13" i="2"/>
  <c r="BB19" i="2"/>
  <c r="BK37" i="2"/>
  <c r="BJ42" i="2"/>
  <c r="CB13" i="2"/>
  <c r="BN43" i="2"/>
  <c r="BN21" i="2"/>
  <c r="BT40" i="2"/>
  <c r="BJ16" i="2"/>
  <c r="BU41" i="2"/>
  <c r="BA13" i="2"/>
  <c r="BN17" i="2"/>
  <c r="AZ32" i="2"/>
  <c r="BV17" i="2"/>
  <c r="BJ22" i="2"/>
  <c r="AZ41" i="2"/>
  <c r="CN35" i="2"/>
  <c r="CA29" i="2"/>
  <c r="BR44" i="2"/>
  <c r="BQ32" i="2"/>
  <c r="BB17" i="2"/>
  <c r="AZ43" i="2"/>
  <c r="BP19" i="2"/>
  <c r="AY32" i="2"/>
  <c r="BQ22" i="2"/>
  <c r="BC19" i="2"/>
  <c r="CE17" i="2"/>
  <c r="CE22" i="2"/>
  <c r="CD44" i="2"/>
  <c r="CC20" i="2"/>
  <c r="BZ28" i="2"/>
  <c r="BB29" i="2"/>
  <c r="BB31" i="2"/>
  <c r="AY28" i="2"/>
  <c r="BG34" i="2"/>
  <c r="BA20" i="2"/>
  <c r="BZ29" i="2"/>
  <c r="BY15" i="2"/>
  <c r="BL20" i="2"/>
  <c r="BE21" i="2"/>
  <c r="BO42" i="2"/>
  <c r="CM44" i="2"/>
  <c r="BL43" i="2"/>
  <c r="BR18" i="2"/>
  <c r="BS16" i="2"/>
  <c r="BF44" i="2"/>
  <c r="BS13" i="2"/>
  <c r="BR17" i="2"/>
  <c r="BM25" i="2"/>
  <c r="BQ17" i="2"/>
  <c r="BV43" i="2"/>
  <c r="BA29" i="2"/>
  <c r="CH10" i="2"/>
  <c r="CC43" i="2"/>
  <c r="BQ25" i="2"/>
  <c r="AZ34" i="2"/>
  <c r="BM15" i="2"/>
  <c r="BU32" i="2"/>
  <c r="BR32" i="2"/>
  <c r="BV18" i="2"/>
  <c r="BH44" i="2"/>
  <c r="CI10" i="2"/>
  <c r="CI20" i="2"/>
  <c r="BF41" i="2"/>
  <c r="BZ18" i="2"/>
  <c r="BA22" i="2"/>
  <c r="BL22" i="2"/>
  <c r="BN22" i="2"/>
  <c r="AY22" i="2"/>
  <c r="BW22" i="2"/>
  <c r="BK17" i="2"/>
  <c r="CK10" i="2"/>
  <c r="CD36" i="2"/>
  <c r="CB15" i="2"/>
  <c r="BE41" i="2"/>
  <c r="BR37" i="2"/>
  <c r="BG44" i="2"/>
  <c r="BF29" i="2"/>
  <c r="AZ16" i="2"/>
  <c r="BN29" i="2"/>
  <c r="BM16" i="2"/>
  <c r="CM10" i="2"/>
  <c r="BU14" i="2"/>
  <c r="CE36" i="2"/>
  <c r="CH44" i="2"/>
  <c r="CC34" i="2"/>
  <c r="CB32" i="2"/>
  <c r="BV16" i="2"/>
  <c r="BO31" i="2"/>
  <c r="BQ28" i="2"/>
  <c r="BN32" i="2"/>
  <c r="BG42" i="2"/>
  <c r="BV44" i="2"/>
  <c r="BF22" i="2"/>
  <c r="BB43" i="2"/>
  <c r="BR30" i="2"/>
  <c r="AY9" i="2"/>
  <c r="BP11" i="2"/>
  <c r="BP10" i="2"/>
  <c r="CO27" i="2"/>
  <c r="CE10" i="2"/>
  <c r="BQ36" i="2"/>
  <c r="BA8" i="2"/>
  <c r="CD8" i="2"/>
  <c r="CL44" i="2"/>
  <c r="BY12" i="2"/>
  <c r="BU11" i="2"/>
  <c r="CO21" i="2"/>
  <c r="CL10" i="2"/>
  <c r="BZ40" i="2"/>
  <c r="BD36" i="2"/>
  <c r="BO36" i="2"/>
  <c r="BN36" i="2"/>
  <c r="CK27" i="2"/>
  <c r="CO16" i="2"/>
  <c r="BI11" i="2"/>
  <c r="CO30" i="2"/>
  <c r="BV9" i="2"/>
  <c r="CF9" i="2"/>
  <c r="CO34" i="2"/>
  <c r="CO8" i="2"/>
  <c r="BZ11" i="2"/>
  <c r="BN10" i="2"/>
  <c r="CM9" i="2"/>
  <c r="CO44" i="2"/>
  <c r="CO42" i="2"/>
  <c r="CU19" i="3"/>
  <c r="CZ19" i="3" s="1"/>
  <c r="CO39" i="2"/>
  <c r="BB40" i="2"/>
  <c r="BS12" i="2"/>
  <c r="CM16" i="2"/>
  <c r="BJ39" i="2"/>
  <c r="BR12" i="2"/>
  <c r="CJ19" i="2"/>
  <c r="CG39" i="2"/>
  <c r="CE12" i="2"/>
  <c r="BL9" i="2"/>
  <c r="CF39" i="2"/>
  <c r="CD12" i="2"/>
  <c r="BK9" i="2"/>
  <c r="BJ40" i="2"/>
  <c r="BY36" i="2"/>
  <c r="CB8" i="2"/>
  <c r="CF14" i="2"/>
  <c r="BV10" i="2"/>
  <c r="CJ8" i="2"/>
  <c r="BS8" i="2"/>
  <c r="B7" i="4"/>
  <c r="BS12" i="4" s="1"/>
  <c r="CU10" i="3"/>
  <c r="CG10" i="2"/>
  <c r="AY11" i="2"/>
  <c r="BA40" i="2"/>
  <c r="BZ36" i="2"/>
  <c r="CO43" i="2"/>
  <c r="BD11" i="2"/>
  <c r="BD10" i="2"/>
  <c r="AZ9" i="2"/>
  <c r="BC9" i="2"/>
  <c r="CU49" i="3"/>
  <c r="A49" i="3" s="1"/>
  <c r="CO40" i="2"/>
  <c r="CI9" i="2"/>
  <c r="BL40" i="2"/>
  <c r="CH40" i="2"/>
  <c r="CN25" i="2"/>
  <c r="CO12" i="2"/>
  <c r="BJ9" i="2"/>
  <c r="BT9" i="2"/>
  <c r="CE9" i="2"/>
  <c r="CO23" i="2"/>
  <c r="BN11" i="2"/>
  <c r="BB10" i="2"/>
  <c r="CO29" i="2"/>
  <c r="CO25" i="2"/>
  <c r="CO24" i="2"/>
  <c r="CU23" i="3"/>
  <c r="CJ17" i="2"/>
  <c r="CI39" i="2"/>
  <c r="BE12" i="2"/>
  <c r="CM21" i="2"/>
  <c r="BD12" i="2"/>
  <c r="CJ37" i="2"/>
  <c r="BU39" i="2"/>
  <c r="BQ12" i="2"/>
  <c r="CK11" i="2"/>
  <c r="BT39" i="2"/>
  <c r="BP12" i="2"/>
  <c r="BW11" i="2"/>
  <c r="BM36" i="2"/>
  <c r="BM8" i="2"/>
  <c r="BT14" i="2"/>
  <c r="BS11" i="2"/>
  <c r="BX8" i="2"/>
  <c r="BG8" i="2"/>
  <c r="AA17" i="10"/>
  <c r="A17" i="10" s="1"/>
  <c r="AA16" i="10"/>
  <c r="A16" i="10" s="1"/>
  <c r="AA9" i="10"/>
  <c r="A9" i="10" s="1"/>
  <c r="CU41" i="3"/>
  <c r="CZ41" i="3" s="1"/>
  <c r="CU53" i="3"/>
  <c r="A53" i="3" s="1"/>
  <c r="CU65" i="3"/>
  <c r="A65" i="3" s="1"/>
  <c r="CO32" i="2"/>
  <c r="CA11" i="2"/>
  <c r="BD9" i="2"/>
  <c r="CU38" i="3"/>
  <c r="BB8" i="2"/>
  <c r="BX40" i="2"/>
  <c r="BW40" i="2"/>
  <c r="CK35" i="2"/>
  <c r="AY8" i="2"/>
  <c r="CA9" i="2"/>
  <c r="BQ9" i="2"/>
  <c r="BO11" i="2"/>
  <c r="CH39" i="2"/>
  <c r="BK40" i="2"/>
  <c r="CN30" i="2"/>
  <c r="BH9" i="2"/>
  <c r="BS9" i="2"/>
  <c r="CO35" i="2"/>
  <c r="BB11" i="2"/>
  <c r="CJ11" i="2"/>
  <c r="BJ11" i="2"/>
  <c r="BK11" i="2"/>
  <c r="CU11" i="3"/>
  <c r="CZ11" i="3" s="1"/>
  <c r="CU29" i="3"/>
  <c r="CJ32" i="2"/>
  <c r="BW39" i="2"/>
  <c r="CH14" i="2"/>
  <c r="CM25" i="2"/>
  <c r="CE38" i="2"/>
  <c r="CG14" i="2"/>
  <c r="CK17" i="2"/>
  <c r="BI39" i="2"/>
  <c r="BC12" i="2"/>
  <c r="CL17" i="2"/>
  <c r="BH39" i="2"/>
  <c r="BB12" i="2"/>
  <c r="CJ22" i="2"/>
  <c r="CE39" i="2"/>
  <c r="BA36" i="2"/>
  <c r="CO15" i="2"/>
  <c r="BH14" i="2"/>
  <c r="CJ12" i="2"/>
  <c r="BK8" i="2"/>
  <c r="CO36" i="2"/>
  <c r="AZ10" i="2"/>
  <c r="AA15" i="10"/>
  <c r="A15" i="10" s="1"/>
  <c r="AA20" i="10"/>
  <c r="GM79" i="1"/>
  <c r="A79" i="1" s="1"/>
  <c r="GM55" i="1"/>
  <c r="A55" i="1" s="1"/>
  <c r="GM32" i="1"/>
  <c r="GR32" i="1" s="1"/>
  <c r="GM68" i="1"/>
  <c r="A68" i="1" s="1"/>
  <c r="GM73" i="1"/>
  <c r="A73" i="1" s="1"/>
  <c r="GM51" i="1"/>
  <c r="GR51" i="1" s="1"/>
  <c r="GM78" i="1"/>
  <c r="A78" i="1" s="1"/>
  <c r="GM35" i="1"/>
  <c r="GR35" i="1" s="1"/>
  <c r="GM9" i="1"/>
  <c r="GR10" i="1" s="1"/>
  <c r="GM20" i="1"/>
  <c r="GR21" i="1" s="1"/>
  <c r="GM87" i="1"/>
  <c r="A87" i="1" s="1"/>
  <c r="GM44" i="1"/>
  <c r="GM39" i="1"/>
  <c r="GM19" i="1"/>
  <c r="GR19" i="1" s="1"/>
  <c r="CU8" i="3"/>
  <c r="A8" i="3" s="1"/>
  <c r="GM7" i="1"/>
  <c r="GR7" i="1" s="1"/>
  <c r="E18" i="10"/>
  <c r="O18" i="10" s="1"/>
  <c r="AB18" i="10" s="1"/>
  <c r="E13" i="10"/>
  <c r="O13" i="10" s="1"/>
  <c r="AB13" i="10" s="1"/>
  <c r="E10" i="10"/>
  <c r="O10" i="10" s="1"/>
  <c r="AB10" i="10" s="1"/>
  <c r="E17" i="10"/>
  <c r="O17" i="10" s="1"/>
  <c r="AB17" i="10" s="1"/>
  <c r="E16" i="10"/>
  <c r="O16" i="10" s="1"/>
  <c r="AB16" i="10" s="1"/>
  <c r="E15" i="10"/>
  <c r="O15" i="10" s="1"/>
  <c r="AB15" i="10" s="1"/>
  <c r="E8" i="10"/>
  <c r="O8" i="10" s="1"/>
  <c r="AB8" i="10" s="1"/>
  <c r="E21" i="10"/>
  <c r="O21" i="10" s="1"/>
  <c r="AB21" i="10" s="1"/>
  <c r="E19" i="10"/>
  <c r="O19" i="10" s="1"/>
  <c r="AB19" i="10" s="1"/>
  <c r="E14" i="10"/>
  <c r="O14" i="10" s="1"/>
  <c r="AB14" i="10" s="1"/>
  <c r="E20" i="10"/>
  <c r="O20" i="10" s="1"/>
  <c r="AB20" i="10" s="1"/>
  <c r="E12" i="10"/>
  <c r="O12" i="10" s="1"/>
  <c r="AB12" i="10" s="1"/>
  <c r="E9" i="10"/>
  <c r="O9" i="10" s="1"/>
  <c r="AB9" i="10" s="1"/>
  <c r="E11" i="10"/>
  <c r="O11" i="10" s="1"/>
  <c r="AB11" i="10" s="1"/>
  <c r="GM21" i="1"/>
  <c r="GM54" i="1"/>
  <c r="A54" i="1" s="1"/>
  <c r="GM53" i="1"/>
  <c r="A53" i="1" s="1"/>
  <c r="GM62" i="1"/>
  <c r="A62" i="1" s="1"/>
  <c r="BW14" i="4"/>
  <c r="GM13" i="1"/>
  <c r="GR13" i="1" s="1"/>
  <c r="GM71" i="1"/>
  <c r="A71" i="1" s="1"/>
  <c r="GM64" i="1"/>
  <c r="A64" i="1" s="1"/>
  <c r="GM69" i="1"/>
  <c r="A69" i="1" s="1"/>
  <c r="GM67" i="1"/>
  <c r="A67" i="1" s="1"/>
  <c r="GM80" i="1"/>
  <c r="A80" i="1" s="1"/>
  <c r="GM15" i="1"/>
  <c r="GR15" i="1" s="1"/>
  <c r="GM45" i="1"/>
  <c r="GR45" i="1" s="1"/>
  <c r="GM61" i="1"/>
  <c r="A61" i="1" s="1"/>
  <c r="GM27" i="1"/>
  <c r="GR27" i="1" s="1"/>
  <c r="GM23" i="1"/>
  <c r="GR23" i="1" s="1"/>
  <c r="GM43" i="1"/>
  <c r="GM18" i="1"/>
  <c r="GR18" i="1" s="1"/>
  <c r="GM33" i="1"/>
  <c r="GM24" i="1"/>
  <c r="GM42" i="1"/>
  <c r="A42" i="1" s="1"/>
  <c r="GM31" i="1"/>
  <c r="GR31" i="1" s="1"/>
  <c r="GM49" i="1"/>
  <c r="GM25" i="1"/>
  <c r="GR25" i="1" s="1"/>
  <c r="GM82" i="1"/>
  <c r="A82" i="1" s="1"/>
  <c r="GM17" i="1"/>
  <c r="GR17" i="1" s="1"/>
  <c r="GM81" i="1"/>
  <c r="A81" i="1" s="1"/>
  <c r="GM84" i="1"/>
  <c r="A84" i="1" s="1"/>
  <c r="GM8" i="1"/>
  <c r="GR8" i="1" s="1"/>
  <c r="GM57" i="1"/>
  <c r="A57" i="1" s="1"/>
  <c r="GM56" i="1"/>
  <c r="A56" i="1" s="1"/>
  <c r="GM41" i="1"/>
  <c r="GR41" i="1" s="1"/>
  <c r="GM36" i="1"/>
  <c r="GR36" i="1" s="1"/>
  <c r="GM83" i="1"/>
  <c r="A83" i="1" s="1"/>
  <c r="GM40" i="1"/>
  <c r="GM22" i="1"/>
  <c r="GM63" i="1"/>
  <c r="A63" i="1" s="1"/>
  <c r="GM72" i="1"/>
  <c r="A72" i="1" s="1"/>
  <c r="GM86" i="1"/>
  <c r="A86" i="1" s="1"/>
  <c r="GM85" i="1"/>
  <c r="A85" i="1" s="1"/>
  <c r="GM66" i="1"/>
  <c r="A66" i="1" s="1"/>
  <c r="GM75" i="1"/>
  <c r="A75" i="1" s="1"/>
  <c r="GM48" i="1"/>
  <c r="GM34" i="1"/>
  <c r="GM14" i="1"/>
  <c r="GM29" i="1"/>
  <c r="GM38" i="1"/>
  <c r="CU13" i="3"/>
  <c r="A14" i="3" s="1"/>
  <c r="GM46" i="1"/>
  <c r="GM88" i="1"/>
  <c r="A88" i="1" s="1"/>
  <c r="GM76" i="1"/>
  <c r="A76" i="1" s="1"/>
  <c r="GM47" i="1"/>
  <c r="GM59" i="1"/>
  <c r="A59" i="1" s="1"/>
  <c r="GM30" i="1"/>
  <c r="GM60" i="1"/>
  <c r="A60" i="1" s="1"/>
  <c r="GM16" i="1"/>
  <c r="GM50" i="1"/>
  <c r="GM52" i="1"/>
  <c r="GM58" i="1"/>
  <c r="A58" i="1" s="1"/>
  <c r="GM28" i="1"/>
  <c r="GM77" i="1"/>
  <c r="A77" i="1" s="1"/>
  <c r="GM65" i="1"/>
  <c r="A65" i="1" s="1"/>
  <c r="GM26" i="1"/>
  <c r="GM6" i="1"/>
  <c r="GR6" i="1" s="1"/>
  <c r="GM37" i="1"/>
  <c r="GM74" i="1"/>
  <c r="A74" i="1" s="1"/>
  <c r="GM70" i="1"/>
  <c r="A70" i="1" s="1"/>
  <c r="A29" i="3" l="1"/>
  <c r="CQ8" i="2"/>
  <c r="BD21" i="4"/>
  <c r="BF24" i="4"/>
  <c r="AV16" i="4"/>
  <c r="BD34" i="4"/>
  <c r="BR30" i="4"/>
  <c r="BM28" i="4"/>
  <c r="BO25" i="4"/>
  <c r="AV28" i="4"/>
  <c r="BR12" i="4"/>
  <c r="BO17" i="4"/>
  <c r="BO14" i="4"/>
  <c r="AZ30" i="4"/>
  <c r="BO22" i="4"/>
  <c r="BT8" i="4"/>
  <c r="BN33" i="4"/>
  <c r="BP22" i="4"/>
  <c r="AV10" i="4"/>
  <c r="BR24" i="4"/>
  <c r="AS28" i="4"/>
  <c r="BA11" i="4"/>
  <c r="GR40" i="1"/>
  <c r="A25" i="1"/>
  <c r="GR20" i="1"/>
  <c r="BO13" i="4"/>
  <c r="BZ25" i="4"/>
  <c r="BT20" i="4"/>
  <c r="AR24" i="4"/>
  <c r="AX34" i="4"/>
  <c r="AX11" i="4"/>
  <c r="BN10" i="4"/>
  <c r="AZ34" i="4"/>
  <c r="BA14" i="4"/>
  <c r="BB21" i="4"/>
  <c r="AW27" i="4"/>
  <c r="BR26" i="4"/>
  <c r="BB17" i="4"/>
  <c r="BI30" i="4"/>
  <c r="BB11" i="4"/>
  <c r="BY17" i="4"/>
  <c r="GR24" i="1"/>
  <c r="A24" i="3"/>
  <c r="A21" i="3"/>
  <c r="A36" i="1"/>
  <c r="A18" i="3"/>
  <c r="A28" i="3"/>
  <c r="A37" i="3"/>
  <c r="A36" i="3"/>
  <c r="A40" i="3"/>
  <c r="A25" i="3"/>
  <c r="A35" i="3"/>
  <c r="CQ22" i="2"/>
  <c r="CV22" i="2" s="1"/>
  <c r="A26" i="3"/>
  <c r="A31" i="3"/>
  <c r="A11" i="3"/>
  <c r="CQ33" i="2"/>
  <c r="CV33" i="2" s="1"/>
  <c r="A15" i="3"/>
  <c r="CZ26" i="3"/>
  <c r="A43" i="3"/>
  <c r="CZ18" i="3"/>
  <c r="A32" i="3"/>
  <c r="A17" i="3"/>
  <c r="A16" i="3"/>
  <c r="A30" i="3"/>
  <c r="A20" i="3"/>
  <c r="CQ10" i="2"/>
  <c r="CQ28" i="2"/>
  <c r="CQ38" i="2"/>
  <c r="A38" i="2" s="1"/>
  <c r="CQ27" i="2"/>
  <c r="CV28" i="2" s="1"/>
  <c r="BG25" i="4"/>
  <c r="CZ23" i="3"/>
  <c r="CZ43" i="3"/>
  <c r="BC19" i="4"/>
  <c r="AW34" i="4"/>
  <c r="BE14" i="4"/>
  <c r="BZ24" i="4"/>
  <c r="BA27" i="4"/>
  <c r="BK15" i="4"/>
  <c r="BH12" i="4"/>
  <c r="BT24" i="4"/>
  <c r="BR9" i="4"/>
  <c r="CQ40" i="2"/>
  <c r="A40" i="2" s="1"/>
  <c r="CQ42" i="2"/>
  <c r="A42" i="2" s="1"/>
  <c r="CQ36" i="2"/>
  <c r="A19" i="3"/>
  <c r="BA22" i="4"/>
  <c r="BC23" i="4"/>
  <c r="BL33" i="4"/>
  <c r="BK14" i="4"/>
  <c r="CQ34" i="2"/>
  <c r="CZ14" i="3"/>
  <c r="BB18" i="4"/>
  <c r="CZ10" i="3"/>
  <c r="BB28" i="4"/>
  <c r="AY16" i="4"/>
  <c r="BB33" i="4"/>
  <c r="BO20" i="4"/>
  <c r="AT34" i="4"/>
  <c r="BF27" i="4"/>
  <c r="BT16" i="4"/>
  <c r="BU22" i="4"/>
  <c r="AZ9" i="4"/>
  <c r="BX26" i="4"/>
  <c r="CQ16" i="2"/>
  <c r="CV16" i="2" s="1"/>
  <c r="CQ11" i="2"/>
  <c r="CV11" i="2" s="1"/>
  <c r="CQ13" i="2"/>
  <c r="CV13" i="2" s="1"/>
  <c r="CQ35" i="2"/>
  <c r="AV33" i="4"/>
  <c r="BG24" i="4"/>
  <c r="BX9" i="4"/>
  <c r="BX12" i="4"/>
  <c r="AV18" i="4"/>
  <c r="BN24" i="4"/>
  <c r="BS32" i="4"/>
  <c r="AQ12" i="4"/>
  <c r="A22" i="3"/>
  <c r="A34" i="3"/>
  <c r="A10" i="3"/>
  <c r="AT22" i="4"/>
  <c r="BJ19" i="4"/>
  <c r="BW11" i="4"/>
  <c r="BC30" i="4"/>
  <c r="BF19" i="4"/>
  <c r="BL22" i="4"/>
  <c r="BZ16" i="4"/>
  <c r="BW25" i="4"/>
  <c r="BE11" i="4"/>
  <c r="BC13" i="4"/>
  <c r="CZ32" i="3"/>
  <c r="BK10" i="4"/>
  <c r="BA25" i="4"/>
  <c r="AZ16" i="4"/>
  <c r="AW12" i="4"/>
  <c r="AV30" i="4"/>
  <c r="AX27" i="4"/>
  <c r="BL30" i="4"/>
  <c r="AY23" i="4"/>
  <c r="BJ11" i="4"/>
  <c r="AQ11" i="4"/>
  <c r="A33" i="3"/>
  <c r="AW9" i="4"/>
  <c r="CQ25" i="2"/>
  <c r="CV25" i="2" s="1"/>
  <c r="A23" i="3"/>
  <c r="BB15" i="4"/>
  <c r="BH25" i="4"/>
  <c r="BX21" i="4"/>
  <c r="A42" i="3"/>
  <c r="BH9" i="4"/>
  <c r="BN21" i="4"/>
  <c r="BF23" i="4"/>
  <c r="AX32" i="4"/>
  <c r="BO23" i="4"/>
  <c r="AZ19" i="4"/>
  <c r="AX26" i="4"/>
  <c r="AY29" i="4"/>
  <c r="BR14" i="4"/>
  <c r="BI14" i="4"/>
  <c r="BY10" i="4"/>
  <c r="CQ29" i="2"/>
  <c r="CV29" i="2" s="1"/>
  <c r="BP34" i="4"/>
  <c r="BY34" i="4"/>
  <c r="AX24" i="4"/>
  <c r="AR21" i="4"/>
  <c r="BG30" i="4"/>
  <c r="BE16" i="4"/>
  <c r="BM27" i="4"/>
  <c r="BH28" i="4"/>
  <c r="BS25" i="4"/>
  <c r="BR16" i="4"/>
  <c r="BB9" i="4"/>
  <c r="AX13" i="4"/>
  <c r="AQ8" i="4"/>
  <c r="BO10" i="4"/>
  <c r="BX10" i="4"/>
  <c r="BG20" i="4"/>
  <c r="BM32" i="4"/>
  <c r="AS16" i="4"/>
  <c r="BU17" i="4"/>
  <c r="BO34" i="4"/>
  <c r="AZ22" i="4"/>
  <c r="AW24" i="4"/>
  <c r="BQ29" i="4"/>
  <c r="BR32" i="4"/>
  <c r="BN30" i="4"/>
  <c r="AQ26" i="4"/>
  <c r="AX30" i="4"/>
  <c r="BF30" i="4"/>
  <c r="BI19" i="4"/>
  <c r="BI28" i="4"/>
  <c r="BH30" i="4"/>
  <c r="AT31" i="4"/>
  <c r="BD28" i="4"/>
  <c r="BL16" i="4"/>
  <c r="AS15" i="4"/>
  <c r="BL27" i="4"/>
  <c r="AY32" i="4"/>
  <c r="BJ20" i="4"/>
  <c r="BB22" i="4"/>
  <c r="BM21" i="4"/>
  <c r="BF14" i="4"/>
  <c r="BU31" i="4"/>
  <c r="BS23" i="4"/>
  <c r="BU24" i="4"/>
  <c r="BQ17" i="4"/>
  <c r="BW21" i="4"/>
  <c r="BO12" i="4"/>
  <c r="BV31" i="4"/>
  <c r="AT14" i="4"/>
  <c r="AT10" i="4"/>
  <c r="BT10" i="4"/>
  <c r="AT13" i="4"/>
  <c r="AQ9" i="4"/>
  <c r="BX16" i="4"/>
  <c r="AS34" i="4"/>
  <c r="AQ29" i="4"/>
  <c r="BC22" i="4"/>
  <c r="AR10" i="4"/>
  <c r="BP10" i="4"/>
  <c r="AQ16" i="4"/>
  <c r="BL25" i="4"/>
  <c r="BI16" i="4"/>
  <c r="BJ16" i="4"/>
  <c r="BG34" i="4"/>
  <c r="AS18" i="4"/>
  <c r="BE28" i="4"/>
  <c r="BC15" i="4"/>
  <c r="AX12" i="4"/>
  <c r="BK26" i="4"/>
  <c r="BB30" i="4"/>
  <c r="BO21" i="4"/>
  <c r="BC26" i="4"/>
  <c r="BD25" i="4"/>
  <c r="BA17" i="4"/>
  <c r="BM30" i="4"/>
  <c r="BM23" i="4"/>
  <c r="AQ20" i="4"/>
  <c r="BL26" i="4"/>
  <c r="AS22" i="4"/>
  <c r="BA30" i="4"/>
  <c r="BH15" i="4"/>
  <c r="AY18" i="4"/>
  <c r="AT16" i="4"/>
  <c r="BE34" i="4"/>
  <c r="BQ23" i="4"/>
  <c r="BW28" i="4"/>
  <c r="BS28" i="4"/>
  <c r="BW15" i="4"/>
  <c r="BQ31" i="4"/>
  <c r="BV28" i="4"/>
  <c r="BC12" i="4"/>
  <c r="BS11" i="4"/>
  <c r="BX31" i="4"/>
  <c r="BM11" i="4"/>
  <c r="BK13" i="4"/>
  <c r="AY13" i="4"/>
  <c r="BY9" i="4"/>
  <c r="AU9" i="4"/>
  <c r="BH8" i="4"/>
  <c r="BK33" i="4"/>
  <c r="AW23" i="4"/>
  <c r="AT12" i="4"/>
  <c r="BI22" i="4"/>
  <c r="AW11" i="4"/>
  <c r="BP14" i="4"/>
  <c r="BA12" i="4"/>
  <c r="BV30" i="4"/>
  <c r="AW13" i="4"/>
  <c r="BT13" i="4"/>
  <c r="CQ20" i="2"/>
  <c r="BX15" i="4"/>
  <c r="BI9" i="4"/>
  <c r="BE10" i="4"/>
  <c r="BZ13" i="4"/>
  <c r="AS8" i="4"/>
  <c r="BJ10" i="4"/>
  <c r="AS10" i="4"/>
  <c r="BI10" i="4"/>
  <c r="BH10" i="4"/>
  <c r="BX18" i="4"/>
  <c r="BY31" i="4"/>
  <c r="BO8" i="4"/>
  <c r="BR13" i="4"/>
  <c r="BX13" i="4"/>
  <c r="BB13" i="4"/>
  <c r="AQ10" i="4"/>
  <c r="BC10" i="4"/>
  <c r="BX8" i="4"/>
  <c r="BY32" i="4"/>
  <c r="BF13" i="4"/>
  <c r="BA13" i="4"/>
  <c r="BN13" i="4"/>
  <c r="BY15" i="4"/>
  <c r="AR9" i="4"/>
  <c r="BU13" i="4"/>
  <c r="BX28" i="4"/>
  <c r="BQ9" i="4"/>
  <c r="BX17" i="4"/>
  <c r="BY14" i="4"/>
  <c r="BY27" i="4"/>
  <c r="AZ10" i="4"/>
  <c r="BW8" i="4"/>
  <c r="BZ11" i="4"/>
  <c r="AW8" i="4"/>
  <c r="BV19" i="4"/>
  <c r="BH14" i="4"/>
  <c r="BM12" i="4"/>
  <c r="BV24" i="4"/>
  <c r="AR11" i="4"/>
  <c r="AY10" i="4"/>
  <c r="BU30" i="4"/>
  <c r="BU26" i="4"/>
  <c r="BH11" i="4"/>
  <c r="AV8" i="4"/>
  <c r="BS22" i="4"/>
  <c r="BT34" i="4"/>
  <c r="BS14" i="4"/>
  <c r="BQ28" i="4"/>
  <c r="BW30" i="4"/>
  <c r="BT26" i="4"/>
  <c r="BR29" i="4"/>
  <c r="BW32" i="4"/>
  <c r="AR26" i="4"/>
  <c r="AY28" i="4"/>
  <c r="BE20" i="4"/>
  <c r="AZ23" i="4"/>
  <c r="BM24" i="4"/>
  <c r="BK21" i="4"/>
  <c r="BH34" i="4"/>
  <c r="AU21" i="4"/>
  <c r="BP16" i="4"/>
  <c r="BN23" i="4"/>
  <c r="BG31" i="4"/>
  <c r="AV15" i="4"/>
  <c r="BS21" i="4"/>
  <c r="AS26" i="4"/>
  <c r="BB19" i="4"/>
  <c r="AW17" i="4"/>
  <c r="AR32" i="4"/>
  <c r="AV22" i="4"/>
  <c r="AZ17" i="4"/>
  <c r="BN34" i="4"/>
  <c r="AV19" i="4"/>
  <c r="AX15" i="4"/>
  <c r="BN16" i="4"/>
  <c r="BI15" i="4"/>
  <c r="AT29" i="4"/>
  <c r="BM18" i="4"/>
  <c r="AU27" i="4"/>
  <c r="BE30" i="4"/>
  <c r="BG28" i="4"/>
  <c r="BZ26" i="4"/>
  <c r="BJ32" i="4"/>
  <c r="BM15" i="4"/>
  <c r="BD31" i="4"/>
  <c r="BP15" i="4"/>
  <c r="BI31" i="4"/>
  <c r="BP26" i="4"/>
  <c r="AX20" i="4"/>
  <c r="BB26" i="4"/>
  <c r="BN31" i="4"/>
  <c r="AY24" i="4"/>
  <c r="BF26" i="4"/>
  <c r="AZ18" i="4"/>
  <c r="BP25" i="4"/>
  <c r="AV24" i="4"/>
  <c r="BZ31" i="4"/>
  <c r="BD20" i="4"/>
  <c r="BB29" i="4"/>
  <c r="BC29" i="4"/>
  <c r="BB31" i="4"/>
  <c r="BG9" i="4"/>
  <c r="BY19" i="4"/>
  <c r="BE13" i="4"/>
  <c r="BG10" i="4"/>
  <c r="AT33" i="4"/>
  <c r="BV22" i="4"/>
  <c r="AY27" i="4"/>
  <c r="AU16" i="4"/>
  <c r="BZ22" i="4"/>
  <c r="AU25" i="4"/>
  <c r="AS31" i="4"/>
  <c r="BZ17" i="4"/>
  <c r="BO32" i="4"/>
  <c r="AX22" i="4"/>
  <c r="BW10" i="4"/>
  <c r="BB8" i="4"/>
  <c r="BW31" i="4"/>
  <c r="AW14" i="4"/>
  <c r="BT21" i="4"/>
  <c r="BR27" i="4"/>
  <c r="BV32" i="4"/>
  <c r="BQ24" i="4"/>
  <c r="BQ21" i="4"/>
  <c r="BC27" i="4"/>
  <c r="BV23" i="4"/>
  <c r="AW33" i="4"/>
  <c r="AW28" i="4"/>
  <c r="BE33" i="4"/>
  <c r="BS31" i="4"/>
  <c r="BA32" i="4"/>
  <c r="AX29" i="4"/>
  <c r="BS18" i="4"/>
  <c r="AV31" i="4"/>
  <c r="BW12" i="4"/>
  <c r="BQ33" i="4"/>
  <c r="AX21" i="4"/>
  <c r="AZ20" i="4"/>
  <c r="BD17" i="4"/>
  <c r="BE31" i="4"/>
  <c r="BC17" i="4"/>
  <c r="AU28" i="4"/>
  <c r="BI32" i="4"/>
  <c r="BK8" i="4"/>
  <c r="BQ8" i="4"/>
  <c r="BL9" i="4"/>
  <c r="BX24" i="4"/>
  <c r="BX33" i="4"/>
  <c r="AZ12" i="4"/>
  <c r="BW24" i="4"/>
  <c r="BX23" i="4"/>
  <c r="BB12" i="4"/>
  <c r="BW17" i="4"/>
  <c r="BM14" i="4"/>
  <c r="BP12" i="4"/>
  <c r="BS24" i="4"/>
  <c r="BE12" i="4"/>
  <c r="BV26" i="4"/>
  <c r="BN9" i="4"/>
  <c r="BR22" i="4"/>
  <c r="BU18" i="4"/>
  <c r="BT31" i="4"/>
  <c r="BQ19" i="4"/>
  <c r="BZ9" i="4"/>
  <c r="BP19" i="4"/>
  <c r="BD15" i="4"/>
  <c r="BB34" i="4"/>
  <c r="BU12" i="4"/>
  <c r="BL29" i="4"/>
  <c r="BF17" i="4"/>
  <c r="BT14" i="4"/>
  <c r="BC20" i="4"/>
  <c r="AV20" i="4"/>
  <c r="AQ28" i="4"/>
  <c r="AW26" i="4"/>
  <c r="BP21" i="4"/>
  <c r="BQ34" i="4"/>
  <c r="BD14" i="4"/>
  <c r="AQ32" i="4"/>
  <c r="BI33" i="4"/>
  <c r="BG21" i="4"/>
  <c r="BM22" i="4"/>
  <c r="BB32" i="4"/>
  <c r="BF34" i="4"/>
  <c r="BY8" i="4"/>
  <c r="AX9" i="4"/>
  <c r="BD13" i="4"/>
  <c r="BY26" i="4"/>
  <c r="BE8" i="4"/>
  <c r="BK9" i="4"/>
  <c r="BM13" i="4"/>
  <c r="BY22" i="4"/>
  <c r="BV21" i="4"/>
  <c r="BZ14" i="4"/>
  <c r="B8" i="8"/>
  <c r="AZ36" i="8" s="1"/>
  <c r="BV18" i="4"/>
  <c r="BF11" i="4"/>
  <c r="BY28" i="4"/>
  <c r="BU21" i="4"/>
  <c r="BT19" i="4"/>
  <c r="BW26" i="4"/>
  <c r="AY9" i="4"/>
  <c r="BS15" i="4"/>
  <c r="BT17" i="4"/>
  <c r="BK11" i="4"/>
  <c r="BR8" i="4"/>
  <c r="BT29" i="4"/>
  <c r="BK12" i="4"/>
  <c r="BQ22" i="4"/>
  <c r="BU15" i="4"/>
  <c r="AW30" i="4"/>
  <c r="BE32" i="4"/>
  <c r="BZ23" i="4"/>
  <c r="AQ27" i="4"/>
  <c r="AT24" i="4"/>
  <c r="AS29" i="4"/>
  <c r="BF28" i="4"/>
  <c r="AX16" i="4"/>
  <c r="BP18" i="4"/>
  <c r="BA20" i="4"/>
  <c r="BE27" i="4"/>
  <c r="AQ21" i="4"/>
  <c r="BV34" i="4"/>
  <c r="BN18" i="4"/>
  <c r="BC33" i="4"/>
  <c r="BG17" i="4"/>
  <c r="BE23" i="4"/>
  <c r="BE29" i="4"/>
  <c r="AS17" i="4"/>
  <c r="BA26" i="4"/>
  <c r="AU23" i="4"/>
  <c r="AQ31" i="4"/>
  <c r="BE26" i="4"/>
  <c r="AQ15" i="4"/>
  <c r="BE15" i="4"/>
  <c r="BZ15" i="4"/>
  <c r="BJ23" i="4"/>
  <c r="BG26" i="4"/>
  <c r="BK19" i="4"/>
  <c r="BI26" i="4"/>
  <c r="AX28" i="4"/>
  <c r="BK25" i="4"/>
  <c r="AW16" i="4"/>
  <c r="AU24" i="4"/>
  <c r="AQ34" i="4"/>
  <c r="BO28" i="4"/>
  <c r="AQ18" i="4"/>
  <c r="BL19" i="4"/>
  <c r="AZ25" i="4"/>
  <c r="BD26" i="4"/>
  <c r="BL21" i="4"/>
  <c r="AW25" i="4"/>
  <c r="BJ26" i="4"/>
  <c r="AQ17" i="4"/>
  <c r="AV21" i="4"/>
  <c r="AU34" i="4"/>
  <c r="BH16" i="4"/>
  <c r="AX17" i="4"/>
  <c r="BN15" i="4"/>
  <c r="BF10" i="4"/>
  <c r="AV9" i="4"/>
  <c r="AR13" i="4"/>
  <c r="AS13" i="4"/>
  <c r="BC14" i="4"/>
  <c r="BZ27" i="4"/>
  <c r="AY19" i="4"/>
  <c r="BV12" i="4"/>
  <c r="AY20" i="4"/>
  <c r="AZ26" i="4"/>
  <c r="AY31" i="4"/>
  <c r="BZ20" i="4"/>
  <c r="BH33" i="4"/>
  <c r="BM33" i="4"/>
  <c r="AU20" i="4"/>
  <c r="AW20" i="4"/>
  <c r="BY33" i="4"/>
  <c r="BL10" i="4"/>
  <c r="BU10" i="4"/>
  <c r="BM9" i="4"/>
  <c r="BA9" i="4"/>
  <c r="BT15" i="4"/>
  <c r="BC9" i="4"/>
  <c r="BT25" i="4"/>
  <c r="BW27" i="4"/>
  <c r="BD12" i="4"/>
  <c r="BS26" i="4"/>
  <c r="BI11" i="4"/>
  <c r="AY8" i="4"/>
  <c r="BV15" i="4"/>
  <c r="BS17" i="4"/>
  <c r="BN11" i="4"/>
  <c r="BM26" i="4"/>
  <c r="BD29" i="4"/>
  <c r="BD30" i="4"/>
  <c r="AY22" i="4"/>
  <c r="AQ30" i="4"/>
  <c r="AS25" i="4"/>
  <c r="AY25" i="4"/>
  <c r="BL18" i="4"/>
  <c r="BR21" i="4"/>
  <c r="BA19" i="4"/>
  <c r="BA15" i="4"/>
  <c r="BC16" i="4"/>
  <c r="BZ33" i="4"/>
  <c r="BO11" i="4"/>
  <c r="BL32" i="4"/>
  <c r="BK17" i="4"/>
  <c r="BJ33" i="4"/>
  <c r="BJ27" i="4"/>
  <c r="AU13" i="4"/>
  <c r="BM8" i="4"/>
  <c r="BY13" i="4"/>
  <c r="BW23" i="4"/>
  <c r="AR34" i="4"/>
  <c r="BD18" i="4"/>
  <c r="AS23" i="4"/>
  <c r="BD16" i="4"/>
  <c r="BZ21" i="4"/>
  <c r="AZ32" i="4"/>
  <c r="BF32" i="4"/>
  <c r="BH22" i="4"/>
  <c r="AV12" i="4"/>
  <c r="BN32" i="4"/>
  <c r="BB25" i="4"/>
  <c r="AR28" i="4"/>
  <c r="AR15" i="4"/>
  <c r="BJ29" i="4"/>
  <c r="BX32" i="4"/>
  <c r="AV13" i="4"/>
  <c r="BI8" i="4"/>
  <c r="BY25" i="4"/>
  <c r="AQ13" i="4"/>
  <c r="BY21" i="4"/>
  <c r="BX27" i="4"/>
  <c r="BV10" i="4"/>
  <c r="BS13" i="4"/>
  <c r="BU27" i="4"/>
  <c r="BD11" i="4"/>
  <c r="AW10" i="4"/>
  <c r="BU33" i="4"/>
  <c r="BT11" i="4"/>
  <c r="BF9" i="4"/>
  <c r="BT23" i="4"/>
  <c r="AY12" i="4"/>
  <c r="BW16" i="4"/>
  <c r="AQ14" i="4"/>
  <c r="BQ26" i="4"/>
  <c r="BG12" i="4"/>
  <c r="BW34" i="4"/>
  <c r="BP9" i="4"/>
  <c r="BJ12" i="4"/>
  <c r="BS29" i="4"/>
  <c r="BX34" i="4"/>
  <c r="BT32" i="4"/>
  <c r="BL31" i="4"/>
  <c r="AZ28" i="4"/>
  <c r="BI29" i="4"/>
  <c r="BH23" i="4"/>
  <c r="BL24" i="4"/>
  <c r="BM31" i="4"/>
  <c r="BJ31" i="4"/>
  <c r="AT27" i="4"/>
  <c r="BO19" i="4"/>
  <c r="BJ34" i="4"/>
  <c r="BH27" i="4"/>
  <c r="BC18" i="4"/>
  <c r="BR20" i="4"/>
  <c r="BA23" i="4"/>
  <c r="AS27" i="4"/>
  <c r="BI24" i="4"/>
  <c r="BH19" i="4"/>
  <c r="AZ31" i="4"/>
  <c r="BX14" i="4"/>
  <c r="BN17" i="4"/>
  <c r="AS19" i="4"/>
  <c r="AV23" i="4"/>
  <c r="BN28" i="4"/>
  <c r="BI27" i="4"/>
  <c r="BI25" i="4"/>
  <c r="AU33" i="4"/>
  <c r="AV29" i="4"/>
  <c r="BJ30" i="4"/>
  <c r="BB16" i="4"/>
  <c r="BM19" i="4"/>
  <c r="BE17" i="4"/>
  <c r="BG32" i="4"/>
  <c r="AZ33" i="4"/>
  <c r="BO16" i="4"/>
  <c r="BH20" i="4"/>
  <c r="AT30" i="4"/>
  <c r="BG23" i="4"/>
  <c r="BK27" i="4"/>
  <c r="BZ28" i="4"/>
  <c r="BL23" i="4"/>
  <c r="BZ34" i="4"/>
  <c r="BU16" i="4"/>
  <c r="BL15" i="4"/>
  <c r="AR20" i="4"/>
  <c r="AT15" i="4"/>
  <c r="AS32" i="4"/>
  <c r="BI21" i="4"/>
  <c r="AU19" i="4"/>
  <c r="BB23" i="4"/>
  <c r="BY23" i="4"/>
  <c r="BI13" i="4"/>
  <c r="BG8" i="4"/>
  <c r="BY18" i="4"/>
  <c r="BW13" i="4"/>
  <c r="BJ13" i="4"/>
  <c r="BL13" i="4"/>
  <c r="BY30" i="4"/>
  <c r="BS8" i="4"/>
  <c r="BT27" i="4"/>
  <c r="BR11" i="4"/>
  <c r="BU8" i="4"/>
  <c r="BU20" i="4"/>
  <c r="BW29" i="4"/>
  <c r="BX19" i="4"/>
  <c r="AR12" i="4"/>
  <c r="BS34" i="4"/>
  <c r="BU25" i="4"/>
  <c r="BQ14" i="4"/>
  <c r="BQ16" i="4"/>
  <c r="BR33" i="4"/>
  <c r="BV25" i="4"/>
  <c r="AV11" i="4"/>
  <c r="BR28" i="4"/>
  <c r="BR17" i="4"/>
  <c r="BR25" i="4"/>
  <c r="BN19" i="4"/>
  <c r="BG15" i="4"/>
  <c r="AV32" i="4"/>
  <c r="BN14" i="4"/>
  <c r="AT26" i="4"/>
  <c r="BK28" i="4"/>
  <c r="BF21" i="4"/>
  <c r="AS24" i="4"/>
  <c r="BK22" i="4"/>
  <c r="AV27" i="4"/>
  <c r="BW33" i="4"/>
  <c r="BZ32" i="4"/>
  <c r="BG22" i="4"/>
  <c r="BK30" i="4"/>
  <c r="BD23" i="4"/>
  <c r="BV33" i="4"/>
  <c r="BH18" i="4"/>
  <c r="BX11" i="4"/>
  <c r="AY15" i="4"/>
  <c r="AT18" i="4"/>
  <c r="AU29" i="4"/>
  <c r="BM29" i="4"/>
  <c r="BV11" i="4"/>
  <c r="BC21" i="4"/>
  <c r="AU30" i="4"/>
  <c r="AW22" i="4"/>
  <c r="BQ30" i="4"/>
  <c r="BK32" i="4"/>
  <c r="BZ8" i="4"/>
  <c r="AR8" i="4"/>
  <c r="BX20" i="4"/>
  <c r="BM10" i="4"/>
  <c r="BV9" i="4"/>
  <c r="BA10" i="4"/>
  <c r="AX23" i="4"/>
  <c r="BF22" i="4"/>
  <c r="BF18" i="4"/>
  <c r="BE21" i="4"/>
  <c r="AY26" i="4"/>
  <c r="BD24" i="4"/>
  <c r="AZ24" i="4"/>
  <c r="BF16" i="4"/>
  <c r="BE22" i="4"/>
  <c r="AU10" i="4"/>
  <c r="BG13" i="4"/>
  <c r="BX29" i="4"/>
  <c r="BN29" i="4"/>
  <c r="BP24" i="4"/>
  <c r="BP30" i="4"/>
  <c r="AY17" i="4"/>
  <c r="BP11" i="4"/>
  <c r="AU12" i="4"/>
  <c r="BL28" i="4"/>
  <c r="AX25" i="4"/>
  <c r="AX18" i="4"/>
  <c r="BC25" i="4"/>
  <c r="BY12" i="4"/>
  <c r="AQ22" i="4"/>
  <c r="BO24" i="4"/>
  <c r="BJ8" i="4"/>
  <c r="BQ10" i="4"/>
  <c r="BB24" i="4"/>
  <c r="BZ19" i="4"/>
  <c r="BA21" i="4"/>
  <c r="AZ29" i="4"/>
  <c r="AQ23" i="4"/>
  <c r="BF29" i="4"/>
  <c r="BP17" i="4"/>
  <c r="BP32" i="4"/>
  <c r="BE18" i="4"/>
  <c r="AY21" i="4"/>
  <c r="AR17" i="4"/>
  <c r="AY30" i="4"/>
  <c r="AW32" i="4"/>
  <c r="BN27" i="4"/>
  <c r="BJ22" i="4"/>
  <c r="BM17" i="4"/>
  <c r="BU28" i="4"/>
  <c r="BT33" i="4"/>
  <c r="AR14" i="4"/>
  <c r="BR34" i="4"/>
  <c r="BR10" i="4"/>
  <c r="BU32" i="4"/>
  <c r="AU14" i="4"/>
  <c r="BL12" i="4"/>
  <c r="AY14" i="4"/>
  <c r="BY20" i="4"/>
  <c r="BQ13" i="4"/>
  <c r="AT9" i="4"/>
  <c r="AW21" i="4"/>
  <c r="AR33" i="4"/>
  <c r="AX33" i="4"/>
  <c r="AR18" i="4"/>
  <c r="BH21" i="4"/>
  <c r="AU26" i="4"/>
  <c r="AY33" i="4"/>
  <c r="AR27" i="4"/>
  <c r="BR23" i="4"/>
  <c r="BI20" i="4"/>
  <c r="BH24" i="4"/>
  <c r="AZ14" i="4"/>
  <c r="BL14" i="4"/>
  <c r="BH13" i="4"/>
  <c r="CQ9" i="2"/>
  <c r="CZ38" i="3"/>
  <c r="A38" i="3"/>
  <c r="A39" i="3"/>
  <c r="CQ23" i="2"/>
  <c r="CQ19" i="2"/>
  <c r="AT8" i="4"/>
  <c r="BD8" i="4"/>
  <c r="BS9" i="4"/>
  <c r="BV8" i="4"/>
  <c r="BZ10" i="4"/>
  <c r="BM34" i="4"/>
  <c r="BC28" i="4"/>
  <c r="AT20" i="4"/>
  <c r="BD33" i="4"/>
  <c r="BA18" i="4"/>
  <c r="BZ30" i="4"/>
  <c r="AY34" i="4"/>
  <c r="AT25" i="4"/>
  <c r="AS33" i="4"/>
  <c r="AT19" i="4"/>
  <c r="AQ24" i="4"/>
  <c r="BS33" i="4"/>
  <c r="BV13" i="4"/>
  <c r="CQ44" i="2"/>
  <c r="A44" i="2" s="1"/>
  <c r="CQ14" i="2"/>
  <c r="AR25" i="4"/>
  <c r="BH26" i="4"/>
  <c r="AU22" i="4"/>
  <c r="BA29" i="4"/>
  <c r="BD19" i="4"/>
  <c r="AW15" i="4"/>
  <c r="BD27" i="4"/>
  <c r="AT32" i="4"/>
  <c r="BV20" i="4"/>
  <c r="AW18" i="4"/>
  <c r="BF12" i="4"/>
  <c r="BJ9" i="4"/>
  <c r="CQ24" i="2"/>
  <c r="CV24" i="2" s="1"/>
  <c r="CV8" i="2"/>
  <c r="BL8" i="4"/>
  <c r="BN25" i="4"/>
  <c r="BO26" i="4"/>
  <c r="AW29" i="4"/>
  <c r="BG18" i="4"/>
  <c r="BK31" i="4"/>
  <c r="AQ33" i="4"/>
  <c r="BH29" i="4"/>
  <c r="AR19" i="4"/>
  <c r="BC34" i="4"/>
  <c r="BH32" i="4"/>
  <c r="AW31" i="4"/>
  <c r="BJ21" i="4"/>
  <c r="AR30" i="4"/>
  <c r="AT23" i="4"/>
  <c r="BJ24" i="4"/>
  <c r="BK29" i="4"/>
  <c r="AU18" i="4"/>
  <c r="BI23" i="4"/>
  <c r="AT11" i="4"/>
  <c r="BI18" i="4"/>
  <c r="BP27" i="4"/>
  <c r="AR29" i="4"/>
  <c r="BO18" i="4"/>
  <c r="BW19" i="4"/>
  <c r="BR18" i="4"/>
  <c r="BQ15" i="4"/>
  <c r="BT18" i="4"/>
  <c r="BQ18" i="4"/>
  <c r="BU11" i="4"/>
  <c r="BD9" i="4"/>
  <c r="BU23" i="4"/>
  <c r="BU14" i="4"/>
  <c r="BJ14" i="4"/>
  <c r="A45" i="1"/>
  <c r="BE9" i="4"/>
  <c r="CQ39" i="2"/>
  <c r="CQ31" i="2"/>
  <c r="CV31" i="2" s="1"/>
  <c r="CQ15" i="2"/>
  <c r="CV15" i="2" s="1"/>
  <c r="CQ12" i="2"/>
  <c r="BP20" i="4"/>
  <c r="CQ43" i="2"/>
  <c r="A43" i="2" s="1"/>
  <c r="BQ32" i="4"/>
  <c r="BA33" i="4"/>
  <c r="BA24" i="4"/>
  <c r="AQ25" i="4"/>
  <c r="AT28" i="4"/>
  <c r="AV34" i="4"/>
  <c r="BG16" i="4"/>
  <c r="AS21" i="4"/>
  <c r="BB27" i="4"/>
  <c r="BO30" i="4"/>
  <c r="BQ12" i="4"/>
  <c r="BS27" i="4"/>
  <c r="BV17" i="4"/>
  <c r="BL11" i="4"/>
  <c r="A9" i="1"/>
  <c r="BF20" i="4"/>
  <c r="BL17" i="4"/>
  <c r="BE24" i="4"/>
  <c r="BF31" i="4"/>
  <c r="BC32" i="4"/>
  <c r="BE19" i="4"/>
  <c r="BA16" i="4"/>
  <c r="AV17" i="4"/>
  <c r="BF33" i="4"/>
  <c r="BW22" i="4"/>
  <c r="AS12" i="4"/>
  <c r="BO27" i="4"/>
  <c r="BG29" i="4"/>
  <c r="BT22" i="4"/>
  <c r="BW9" i="4"/>
  <c r="BO9" i="4"/>
  <c r="AS9" i="4"/>
  <c r="BV27" i="4"/>
  <c r="AV14" i="4"/>
  <c r="BT12" i="4"/>
  <c r="BQ11" i="4"/>
  <c r="AZ11" i="4"/>
  <c r="AZ13" i="4"/>
  <c r="BT9" i="4"/>
  <c r="BF8" i="4"/>
  <c r="BY29" i="4"/>
  <c r="BL34" i="4"/>
  <c r="BK34" i="4"/>
  <c r="BM20" i="4"/>
  <c r="AR31" i="4"/>
  <c r="AX31" i="4"/>
  <c r="AS30" i="4"/>
  <c r="BD22" i="4"/>
  <c r="BJ15" i="4"/>
  <c r="BP33" i="4"/>
  <c r="BQ25" i="4"/>
  <c r="BX22" i="4"/>
  <c r="CZ8" i="3"/>
  <c r="BY16" i="4"/>
  <c r="BN8" i="4"/>
  <c r="BB10" i="4"/>
  <c r="BS20" i="4"/>
  <c r="BP28" i="4"/>
  <c r="BZ12" i="4"/>
  <c r="BZ18" i="4"/>
  <c r="BJ25" i="4"/>
  <c r="BH17" i="4"/>
  <c r="BJ28" i="4"/>
  <c r="BZ29" i="4"/>
  <c r="BI34" i="4"/>
  <c r="AU17" i="4"/>
  <c r="BG27" i="4"/>
  <c r="AQ19" i="4"/>
  <c r="BE25" i="4"/>
  <c r="BO29" i="4"/>
  <c r="BK18" i="4"/>
  <c r="BO33" i="4"/>
  <c r="BA34" i="4"/>
  <c r="BG33" i="4"/>
  <c r="AZ21" i="4"/>
  <c r="BK16" i="4"/>
  <c r="BR19" i="4"/>
  <c r="AU15" i="4"/>
  <c r="BS19" i="4"/>
  <c r="BH31" i="4"/>
  <c r="BO31" i="4"/>
  <c r="AY11" i="4"/>
  <c r="BR31" i="4"/>
  <c r="BQ27" i="4"/>
  <c r="BU19" i="4"/>
  <c r="BQ20" i="4"/>
  <c r="BG11" i="4"/>
  <c r="AX10" i="4"/>
  <c r="BU34" i="4"/>
  <c r="BG14" i="4"/>
  <c r="AX14" i="4"/>
  <c r="BU9" i="4"/>
  <c r="BS10" i="4"/>
  <c r="CQ21" i="2"/>
  <c r="A24" i="1"/>
  <c r="BD10" i="4"/>
  <c r="CQ30" i="2"/>
  <c r="CV30" i="2" s="1"/>
  <c r="BK23" i="4"/>
  <c r="AR23" i="4"/>
  <c r="BM16" i="4"/>
  <c r="BG19" i="4"/>
  <c r="BF25" i="4"/>
  <c r="AR16" i="4"/>
  <c r="AU31" i="4"/>
  <c r="BJ17" i="4"/>
  <c r="BO15" i="4"/>
  <c r="BY24" i="4"/>
  <c r="AZ8" i="4"/>
  <c r="BD32" i="4"/>
  <c r="BF15" i="4"/>
  <c r="BN26" i="4"/>
  <c r="AU11" i="4"/>
  <c r="BB20" i="4"/>
  <c r="BK24" i="4"/>
  <c r="BU29" i="4"/>
  <c r="BC8" i="4"/>
  <c r="AU8" i="4"/>
  <c r="BV29" i="4"/>
  <c r="BT28" i="4"/>
  <c r="BC11" i="4"/>
  <c r="BV14" i="4"/>
  <c r="CQ37" i="2"/>
  <c r="CQ18" i="2"/>
  <c r="CQ32" i="2"/>
  <c r="BX30" i="4"/>
  <c r="BA8" i="4"/>
  <c r="BC24" i="4"/>
  <c r="AZ27" i="4"/>
  <c r="A9" i="3"/>
  <c r="CZ15" i="3"/>
  <c r="AX8" i="4"/>
  <c r="BP8" i="4"/>
  <c r="BC31" i="4"/>
  <c r="AT21" i="4"/>
  <c r="BS30" i="4"/>
  <c r="BL20" i="4"/>
  <c r="AV26" i="4"/>
  <c r="AW19" i="4"/>
  <c r="AR22" i="4"/>
  <c r="BN20" i="4"/>
  <c r="BM25" i="4"/>
  <c r="AV25" i="4"/>
  <c r="AS20" i="4"/>
  <c r="BK20" i="4"/>
  <c r="AT17" i="4"/>
  <c r="BI17" i="4"/>
  <c r="BP23" i="4"/>
  <c r="BJ18" i="4"/>
  <c r="BP29" i="4"/>
  <c r="BN22" i="4"/>
  <c r="BA31" i="4"/>
  <c r="AZ15" i="4"/>
  <c r="BA28" i="4"/>
  <c r="BW20" i="4"/>
  <c r="AU32" i="4"/>
  <c r="BT30" i="4"/>
  <c r="AX19" i="4"/>
  <c r="BP31" i="4"/>
  <c r="BB14" i="4"/>
  <c r="BI12" i="4"/>
  <c r="BR15" i="4"/>
  <c r="BV16" i="4"/>
  <c r="BS16" i="4"/>
  <c r="AS11" i="4"/>
  <c r="BN12" i="4"/>
  <c r="BW18" i="4"/>
  <c r="AS14" i="4"/>
  <c r="BX25" i="4"/>
  <c r="BY11" i="4"/>
  <c r="CZ29" i="3"/>
  <c r="BP13" i="4"/>
  <c r="CQ26" i="2"/>
  <c r="CQ41" i="2"/>
  <c r="A41" i="2" s="1"/>
  <c r="A41" i="3"/>
  <c r="A33" i="1"/>
  <c r="A19" i="1"/>
  <c r="CQ17" i="2"/>
  <c r="A51" i="1"/>
  <c r="A39" i="1"/>
  <c r="GR33" i="1"/>
  <c r="A44" i="1"/>
  <c r="A10" i="1"/>
  <c r="GR42" i="1"/>
  <c r="A23" i="1"/>
  <c r="A35" i="1"/>
  <c r="CZ13" i="3"/>
  <c r="GR44" i="1"/>
  <c r="A32" i="1"/>
  <c r="GR39" i="1"/>
  <c r="A18" i="1"/>
  <c r="A31" i="1"/>
  <c r="A49" i="1"/>
  <c r="A20" i="1"/>
  <c r="BB29" i="8"/>
  <c r="AZ34" i="8"/>
  <c r="AY18" i="8"/>
  <c r="AU26" i="8"/>
  <c r="AI35" i="8"/>
  <c r="AG15" i="8"/>
  <c r="AL21" i="8"/>
  <c r="AJ18" i="8"/>
  <c r="AV32" i="8"/>
  <c r="AJ21" i="8"/>
  <c r="AK25" i="8"/>
  <c r="AL35" i="8"/>
  <c r="AP21" i="8"/>
  <c r="AG11" i="8"/>
  <c r="AK31" i="8"/>
  <c r="AV24" i="8"/>
  <c r="AU36" i="8"/>
  <c r="AI17" i="8"/>
  <c r="AR11" i="8"/>
  <c r="AK22" i="8"/>
  <c r="AU20" i="8"/>
  <c r="AQ35" i="8"/>
  <c r="AH34" i="8"/>
  <c r="AL34" i="8"/>
  <c r="AX26" i="8"/>
  <c r="AM11" i="8"/>
  <c r="AG27" i="8"/>
  <c r="AK18" i="8"/>
  <c r="AN35" i="8"/>
  <c r="AO13" i="8"/>
  <c r="BE22" i="8"/>
  <c r="BD22" i="8"/>
  <c r="BE26" i="8"/>
  <c r="BC16" i="8"/>
  <c r="BA33" i="8"/>
  <c r="BD10" i="8"/>
  <c r="BB35" i="8"/>
  <c r="BA23" i="8"/>
  <c r="BE29" i="8"/>
  <c r="GR43" i="1"/>
  <c r="A8" i="1"/>
  <c r="A41" i="1"/>
  <c r="A43" i="1"/>
  <c r="A21" i="1"/>
  <c r="GR9" i="1"/>
  <c r="A40" i="1"/>
  <c r="GR49" i="1"/>
  <c r="A27" i="1"/>
  <c r="GR12" i="1"/>
  <c r="A12" i="1"/>
  <c r="CV10" i="2"/>
  <c r="A52" i="1"/>
  <c r="GR52" i="1"/>
  <c r="A12" i="3"/>
  <c r="A13" i="3"/>
  <c r="CZ12" i="3"/>
  <c r="A7" i="1"/>
  <c r="A13" i="1"/>
  <c r="A28" i="1"/>
  <c r="GR28" i="1"/>
  <c r="A38" i="1"/>
  <c r="GR38" i="1"/>
  <c r="A50" i="1"/>
  <c r="GR50" i="1"/>
  <c r="A34" i="1"/>
  <c r="GR34" i="1"/>
  <c r="GR22" i="1"/>
  <c r="A22" i="1"/>
  <c r="GR11" i="1"/>
  <c r="A11" i="1"/>
  <c r="A29" i="1"/>
  <c r="GR29" i="1"/>
  <c r="GR16" i="1"/>
  <c r="A16" i="1"/>
  <c r="GR37" i="1"/>
  <c r="A37" i="1"/>
  <c r="A14" i="1"/>
  <c r="GR14" i="1"/>
  <c r="A47" i="1"/>
  <c r="GR47" i="1"/>
  <c r="A48" i="1"/>
  <c r="GR48" i="1"/>
  <c r="A17" i="1"/>
  <c r="GR26" i="1"/>
  <c r="A26" i="1"/>
  <c r="A46" i="1"/>
  <c r="GR46" i="1"/>
  <c r="A30" i="1"/>
  <c r="GR30" i="1"/>
  <c r="A15" i="1"/>
  <c r="CV26" i="2" l="1"/>
  <c r="B7" i="7"/>
  <c r="AX12" i="8"/>
  <c r="AJ36" i="8"/>
  <c r="AQ9" i="8"/>
  <c r="AS30" i="8"/>
  <c r="AV27" i="8"/>
  <c r="AS34" i="8"/>
  <c r="AK15" i="8"/>
  <c r="AV33" i="8"/>
  <c r="BA22" i="8"/>
  <c r="A11" i="2"/>
  <c r="AX9" i="8"/>
  <c r="BD16" i="8"/>
  <c r="AS11" i="8"/>
  <c r="AV11" i="8"/>
  <c r="AO22" i="8"/>
  <c r="AS21" i="8"/>
  <c r="AL27" i="8"/>
  <c r="AR22" i="8"/>
  <c r="AT16" i="8"/>
  <c r="BF23" i="8"/>
  <c r="AY15" i="8"/>
  <c r="AV26" i="8"/>
  <c r="A28" i="2"/>
  <c r="BD13" i="8"/>
  <c r="AI21" i="8"/>
  <c r="AS16" i="8"/>
  <c r="AW35" i="8"/>
  <c r="AZ18" i="8"/>
  <c r="AY34" i="8"/>
  <c r="BB33" i="8"/>
  <c r="BA12" i="8"/>
  <c r="BF12" i="8"/>
  <c r="AK36" i="8"/>
  <c r="AT25" i="8"/>
  <c r="AL23" i="8"/>
  <c r="BB36" i="8"/>
  <c r="AR9" i="8"/>
  <c r="BE25" i="8"/>
  <c r="AW24" i="8"/>
  <c r="AW12" i="8"/>
  <c r="BF26" i="8"/>
  <c r="AT21" i="8"/>
  <c r="AX20" i="8"/>
  <c r="AL20" i="8"/>
  <c r="AT9" i="8"/>
  <c r="AX19" i="8"/>
  <c r="AG34" i="8"/>
  <c r="AN20" i="8"/>
  <c r="AY27" i="8"/>
  <c r="BA29" i="8"/>
  <c r="AS33" i="8"/>
  <c r="AO30" i="8"/>
  <c r="AJ30" i="8"/>
  <c r="AG19" i="8"/>
  <c r="AT12" i="8"/>
  <c r="AW21" i="8"/>
  <c r="BB30" i="8"/>
  <c r="AW22" i="8"/>
  <c r="AO34" i="8"/>
  <c r="AI34" i="8"/>
  <c r="AZ13" i="8"/>
  <c r="A29" i="2"/>
  <c r="AO29" i="8"/>
  <c r="BA34" i="8"/>
  <c r="BD36" i="8"/>
  <c r="BD15" i="8"/>
  <c r="AX14" i="8"/>
  <c r="AT27" i="8"/>
  <c r="AY30" i="8"/>
  <c r="AZ21" i="8"/>
  <c r="BE14" i="8"/>
  <c r="AG32" i="8"/>
  <c r="AX35" i="8"/>
  <c r="AH22" i="8"/>
  <c r="AG10" i="8"/>
  <c r="AQ28" i="8"/>
  <c r="AN14" i="8"/>
  <c r="AR19" i="8"/>
  <c r="BB22" i="8"/>
  <c r="BE31" i="8"/>
  <c r="AK11" i="8"/>
  <c r="AG28" i="8"/>
  <c r="AV10" i="8"/>
  <c r="AK28" i="8"/>
  <c r="AI12" i="8"/>
  <c r="AL25" i="8"/>
  <c r="AR18" i="8"/>
  <c r="AM25" i="8"/>
  <c r="AQ10" i="8"/>
  <c r="AM14" i="8"/>
  <c r="AZ22" i="8"/>
  <c r="A16" i="2"/>
  <c r="BE28" i="8"/>
  <c r="AL12" i="8"/>
  <c r="AJ29" i="8"/>
  <c r="AS12" i="8"/>
  <c r="BC17" i="8"/>
  <c r="AL29" i="8"/>
  <c r="AT23" i="8"/>
  <c r="AN27" i="8"/>
  <c r="AW13" i="8"/>
  <c r="AJ32" i="8"/>
  <c r="BD12" i="8"/>
  <c r="AQ29" i="8"/>
  <c r="AG22" i="8"/>
  <c r="AN26" i="8"/>
  <c r="BD26" i="8"/>
  <c r="BE30" i="8"/>
  <c r="AM17" i="8"/>
  <c r="AP33" i="8"/>
  <c r="AH27" i="8"/>
  <c r="AP32" i="8"/>
  <c r="AG24" i="8"/>
  <c r="AO26" i="8"/>
  <c r="AX34" i="8"/>
  <c r="AP12" i="8"/>
  <c r="AY23" i="8"/>
  <c r="AO14" i="8"/>
  <c r="AZ27" i="8"/>
  <c r="A30" i="2"/>
  <c r="A31" i="2"/>
  <c r="CA22" i="4"/>
  <c r="A26" i="2"/>
  <c r="CA33" i="4"/>
  <c r="A33" i="4" s="1"/>
  <c r="CA11" i="4"/>
  <c r="CA32" i="4"/>
  <c r="A32" i="4" s="1"/>
  <c r="CA30" i="4"/>
  <c r="A30" i="4" s="1"/>
  <c r="CA25" i="4"/>
  <c r="CF25" i="4" s="1"/>
  <c r="AV21" i="8"/>
  <c r="BD34" i="8"/>
  <c r="AL16" i="8"/>
  <c r="CA17" i="4"/>
  <c r="CA13" i="4"/>
  <c r="CF13" i="4" s="1"/>
  <c r="CA20" i="4"/>
  <c r="CA15" i="4"/>
  <c r="CA12" i="4"/>
  <c r="BB27" i="8"/>
  <c r="BC12" i="8"/>
  <c r="AO12" i="8"/>
  <c r="AH11" i="8"/>
  <c r="BA28" i="8"/>
  <c r="BC18" i="8"/>
  <c r="BE17" i="8"/>
  <c r="BD28" i="8"/>
  <c r="BC15" i="8"/>
  <c r="AX13" i="8"/>
  <c r="AR24" i="8"/>
  <c r="AP14" i="8"/>
  <c r="AH24" i="8"/>
  <c r="AR31" i="8"/>
  <c r="AR14" i="8"/>
  <c r="AQ30" i="8"/>
  <c r="AV36" i="8"/>
  <c r="AS26" i="8"/>
  <c r="BF35" i="8"/>
  <c r="AH20" i="8"/>
  <c r="AQ13" i="8"/>
  <c r="BF19" i="8"/>
  <c r="AN13" i="8"/>
  <c r="AM35" i="8"/>
  <c r="AH30" i="8"/>
  <c r="AY24" i="8"/>
  <c r="BA19" i="8"/>
  <c r="BC24" i="8"/>
  <c r="BF27" i="8"/>
  <c r="AV18" i="8"/>
  <c r="AJ31" i="8"/>
  <c r="AY10" i="8"/>
  <c r="BC11" i="8"/>
  <c r="BE32" i="8"/>
  <c r="AU9" i="8"/>
  <c r="BE18" i="8"/>
  <c r="AI30" i="8"/>
  <c r="AW36" i="8"/>
  <c r="AL14" i="8"/>
  <c r="AW14" i="8"/>
  <c r="AI14" i="8"/>
  <c r="AU31" i="8"/>
  <c r="AG31" i="8"/>
  <c r="AG20" i="8"/>
  <c r="BD35" i="8"/>
  <c r="AU23" i="8"/>
  <c r="AW16" i="8"/>
  <c r="AN16" i="8"/>
  <c r="AH10" i="8"/>
  <c r="AH21" i="8"/>
  <c r="AU34" i="8"/>
  <c r="BF20" i="8"/>
  <c r="AT22" i="8"/>
  <c r="AY32" i="8"/>
  <c r="CA18" i="4"/>
  <c r="CF17" i="4" s="1"/>
  <c r="CA24" i="4"/>
  <c r="CF24" i="4" s="1"/>
  <c r="CA34" i="4"/>
  <c r="A34" i="4" s="1"/>
  <c r="A24" i="2"/>
  <c r="BD23" i="8"/>
  <c r="AV12" i="8"/>
  <c r="AG21" i="8"/>
  <c r="AH25" i="8"/>
  <c r="BA10" i="8"/>
  <c r="BE10" i="8"/>
  <c r="BD33" i="8"/>
  <c r="BC20" i="8"/>
  <c r="AJ11" i="8"/>
  <c r="AO25" i="8"/>
  <c r="AW10" i="8"/>
  <c r="AU29" i="8"/>
  <c r="AX32" i="8"/>
  <c r="BF10" i="8"/>
  <c r="AN25" i="8"/>
  <c r="AS31" i="8"/>
  <c r="AM23" i="8"/>
  <c r="AV23" i="8"/>
  <c r="AW26" i="8"/>
  <c r="AL17" i="8"/>
  <c r="AX30" i="8"/>
  <c r="AO18" i="8"/>
  <c r="AV35" i="8"/>
  <c r="AL18" i="8"/>
  <c r="AT30" i="8"/>
  <c r="AZ10" i="8"/>
  <c r="BB10" i="8"/>
  <c r="AH17" i="8"/>
  <c r="AN29" i="8"/>
  <c r="AQ32" i="8"/>
  <c r="AI23" i="8"/>
  <c r="AR20" i="8"/>
  <c r="BC35" i="8"/>
  <c r="BC22" i="8"/>
  <c r="BD17" i="8"/>
  <c r="BB11" i="8"/>
  <c r="BD27" i="8"/>
  <c r="AS35" i="8"/>
  <c r="AI24" i="8"/>
  <c r="AG18" i="8"/>
  <c r="AP24" i="8"/>
  <c r="AI28" i="8"/>
  <c r="AX31" i="8"/>
  <c r="AI27" i="8"/>
  <c r="AJ10" i="8"/>
  <c r="AP26" i="8"/>
  <c r="AV14" i="8"/>
  <c r="AZ35" i="8"/>
  <c r="AL10" i="8"/>
  <c r="AW28" i="8"/>
  <c r="AV16" i="8"/>
  <c r="AV17" i="8"/>
  <c r="AT18" i="8"/>
  <c r="AU24" i="8"/>
  <c r="A15" i="4"/>
  <c r="A9" i="2"/>
  <c r="CV9" i="2"/>
  <c r="CA31" i="4"/>
  <c r="A31" i="4" s="1"/>
  <c r="CA23" i="4"/>
  <c r="CA8" i="4"/>
  <c r="CF8" i="4" s="1"/>
  <c r="BB15" i="8"/>
  <c r="AY22" i="8"/>
  <c r="AZ26" i="8"/>
  <c r="AY26" i="8"/>
  <c r="AW27" i="8"/>
  <c r="AQ31" i="8"/>
  <c r="AR21" i="8"/>
  <c r="AZ15" i="8"/>
  <c r="AT36" i="8"/>
  <c r="AM30" i="8"/>
  <c r="AY12" i="8"/>
  <c r="AT11" i="8"/>
  <c r="AH26" i="8"/>
  <c r="AZ28" i="8"/>
  <c r="AS22" i="8"/>
  <c r="AU11" i="8"/>
  <c r="AO35" i="8"/>
  <c r="AV31" i="8"/>
  <c r="AO33" i="8"/>
  <c r="BF13" i="8"/>
  <c r="AV20" i="8"/>
  <c r="AO31" i="8"/>
  <c r="AI11" i="8"/>
  <c r="AT14" i="8"/>
  <c r="AS18" i="8"/>
  <c r="AJ23" i="8"/>
  <c r="BF29" i="8"/>
  <c r="AQ12" i="8"/>
  <c r="AP35" i="8"/>
  <c r="AU32" i="8"/>
  <c r="AS24" i="8"/>
  <c r="AM20" i="8"/>
  <c r="AU17" i="8"/>
  <c r="AK26" i="8"/>
  <c r="AK14" i="8"/>
  <c r="AO23" i="8"/>
  <c r="AU14" i="8"/>
  <c r="AJ35" i="8"/>
  <c r="AN33" i="8"/>
  <c r="AQ34" i="8"/>
  <c r="AU21" i="8"/>
  <c r="AM16" i="8"/>
  <c r="AL19" i="8"/>
  <c r="AI32" i="8"/>
  <c r="AH29" i="8"/>
  <c r="AL9" i="8"/>
  <c r="AN12" i="8"/>
  <c r="AJ20" i="8"/>
  <c r="AQ19" i="8"/>
  <c r="BE19" i="8"/>
  <c r="BB24" i="8"/>
  <c r="BC30" i="8"/>
  <c r="BB28" i="8"/>
  <c r="AI9" i="8"/>
  <c r="BC14" i="8"/>
  <c r="BE36" i="8"/>
  <c r="BD20" i="8"/>
  <c r="BB17" i="8"/>
  <c r="BE12" i="8"/>
  <c r="BC29" i="8"/>
  <c r="AZ12" i="8"/>
  <c r="AQ17" i="8"/>
  <c r="AP23" i="8"/>
  <c r="AL32" i="8"/>
  <c r="AJ15" i="8"/>
  <c r="AU28" i="8"/>
  <c r="AU13" i="8"/>
  <c r="AM33" i="8"/>
  <c r="AQ20" i="8"/>
  <c r="AR17" i="8"/>
  <c r="AM12" i="8"/>
  <c r="BF30" i="8"/>
  <c r="AI25" i="8"/>
  <c r="AM31" i="8"/>
  <c r="AQ15" i="8"/>
  <c r="AJ26" i="8"/>
  <c r="AM34" i="8"/>
  <c r="AV9" i="8"/>
  <c r="AS9" i="8"/>
  <c r="BE27" i="8"/>
  <c r="AN9" i="8"/>
  <c r="BA11" i="8"/>
  <c r="AY13" i="8"/>
  <c r="AZ25" i="8"/>
  <c r="AZ17" i="8"/>
  <c r="AX33" i="8"/>
  <c r="AR26" i="8"/>
  <c r="AH28" i="8"/>
  <c r="AW23" i="8"/>
  <c r="AL24" i="8"/>
  <c r="AM21" i="8"/>
  <c r="AX36" i="8"/>
  <c r="AQ33" i="8"/>
  <c r="AP22" i="8"/>
  <c r="BB12" i="8"/>
  <c r="AQ21" i="8"/>
  <c r="AT32" i="8"/>
  <c r="AQ11" i="8"/>
  <c r="AV25" i="8"/>
  <c r="AH13" i="8"/>
  <c r="BF11" i="8"/>
  <c r="AV19" i="8"/>
  <c r="AQ18" i="8"/>
  <c r="AK29" i="8"/>
  <c r="BF14" i="8"/>
  <c r="AP16" i="8"/>
  <c r="BF18" i="8"/>
  <c r="AJ13" i="8"/>
  <c r="AH32" i="8"/>
  <c r="AT34" i="8"/>
  <c r="AT33" i="8"/>
  <c r="AQ25" i="8"/>
  <c r="AG30" i="8"/>
  <c r="AP31" i="8"/>
  <c r="AJ25" i="8"/>
  <c r="AU25" i="8"/>
  <c r="AT28" i="8"/>
  <c r="AS19" i="8"/>
  <c r="AN28" i="8"/>
  <c r="AN32" i="8"/>
  <c r="AU33" i="8"/>
  <c r="AK20" i="8"/>
  <c r="AS10" i="8"/>
  <c r="AK30" i="8"/>
  <c r="AR23" i="8"/>
  <c r="AU12" i="8"/>
  <c r="AM36" i="8"/>
  <c r="AP19" i="8"/>
  <c r="AH19" i="8"/>
  <c r="AX25" i="8"/>
  <c r="BC32" i="8"/>
  <c r="BE15" i="8"/>
  <c r="AZ9" i="8"/>
  <c r="BB16" i="8"/>
  <c r="BC26" i="8"/>
  <c r="BD31" i="8"/>
  <c r="BD32" i="8"/>
  <c r="BC9" i="8"/>
  <c r="BC33" i="8"/>
  <c r="BE34" i="8"/>
  <c r="BA14" i="8"/>
  <c r="BC27" i="8"/>
  <c r="AZ33" i="8"/>
  <c r="BB26" i="8"/>
  <c r="AT24" i="8"/>
  <c r="AX29" i="8"/>
  <c r="AZ20" i="8"/>
  <c r="BA30" i="8"/>
  <c r="AI18" i="8"/>
  <c r="AN22" i="8"/>
  <c r="AG36" i="8"/>
  <c r="AM22" i="8"/>
  <c r="AN21" i="8"/>
  <c r="AM29" i="8"/>
  <c r="AL22" i="8"/>
  <c r="AX18" i="8"/>
  <c r="AG12" i="8"/>
  <c r="AY9" i="8"/>
  <c r="BC25" i="8"/>
  <c r="BF9" i="8"/>
  <c r="BD24" i="8"/>
  <c r="BC34" i="8"/>
  <c r="BC13" i="8"/>
  <c r="AZ29" i="8"/>
  <c r="AZ19" i="8"/>
  <c r="AZ11" i="8"/>
  <c r="AW20" i="8"/>
  <c r="AG26" i="8"/>
  <c r="AU22" i="8"/>
  <c r="AX28" i="8"/>
  <c r="AM26" i="8"/>
  <c r="AI29" i="8"/>
  <c r="AW30" i="8"/>
  <c r="AJ19" i="8"/>
  <c r="AJ27" i="8"/>
  <c r="AY25" i="8"/>
  <c r="AN11" i="8"/>
  <c r="AR33" i="8"/>
  <c r="AG16" i="8"/>
  <c r="AU19" i="8"/>
  <c r="AM13" i="8"/>
  <c r="AO17" i="8"/>
  <c r="AU15" i="8"/>
  <c r="BF24" i="8"/>
  <c r="AJ12" i="8"/>
  <c r="AU16" i="8"/>
  <c r="AR16" i="8"/>
  <c r="AH12" i="8"/>
  <c r="AJ34" i="8"/>
  <c r="BG34" i="8" s="1"/>
  <c r="A34" i="8" s="1"/>
  <c r="AT19" i="8"/>
  <c r="AK24" i="8"/>
  <c r="AS15" i="8"/>
  <c r="AL15" i="8"/>
  <c r="AP20" i="8"/>
  <c r="AQ27" i="8"/>
  <c r="AH35" i="8"/>
  <c r="AS29" i="8"/>
  <c r="AR29" i="8"/>
  <c r="AO24" i="8"/>
  <c r="AS27" i="8"/>
  <c r="AR10" i="8"/>
  <c r="AK17" i="8"/>
  <c r="AK23" i="8"/>
  <c r="AG17" i="8"/>
  <c r="AG33" i="8"/>
  <c r="AM18" i="8"/>
  <c r="AP29" i="8"/>
  <c r="AG29" i="8"/>
  <c r="AR35" i="8"/>
  <c r="AR28" i="8"/>
  <c r="AM15" i="8"/>
  <c r="BC21" i="8"/>
  <c r="BA16" i="8"/>
  <c r="AM9" i="8"/>
  <c r="AG9" i="8"/>
  <c r="BB34" i="8"/>
  <c r="BC19" i="8"/>
  <c r="AW9" i="8"/>
  <c r="AO9" i="8"/>
  <c r="BA36" i="8"/>
  <c r="BD30" i="8"/>
  <c r="BB23" i="8"/>
  <c r="BB14" i="8"/>
  <c r="AX22" i="8"/>
  <c r="AW33" i="8"/>
  <c r="AI31" i="8"/>
  <c r="AK21" i="8"/>
  <c r="AT35" i="8"/>
  <c r="AT29" i="8"/>
  <c r="AT15" i="8"/>
  <c r="AM24" i="8"/>
  <c r="AG35" i="8"/>
  <c r="BF25" i="8"/>
  <c r="AN23" i="8"/>
  <c r="AP27" i="8"/>
  <c r="BF32" i="8"/>
  <c r="AO19" i="8"/>
  <c r="BE11" i="8"/>
  <c r="BC23" i="8"/>
  <c r="BE23" i="8"/>
  <c r="AU35" i="8"/>
  <c r="BB20" i="8"/>
  <c r="BA27" i="8"/>
  <c r="AZ16" i="8"/>
  <c r="AZ32" i="8"/>
  <c r="AZ31" i="8"/>
  <c r="AK10" i="8"/>
  <c r="AQ36" i="8"/>
  <c r="AK12" i="8"/>
  <c r="AX24" i="8"/>
  <c r="AN30" i="8"/>
  <c r="AS32" i="8"/>
  <c r="AW31" i="8"/>
  <c r="AN15" i="8"/>
  <c r="AU27" i="8"/>
  <c r="AW11" i="8"/>
  <c r="AH15" i="8"/>
  <c r="AQ16" i="8"/>
  <c r="AY20" i="8"/>
  <c r="AT26" i="8"/>
  <c r="AS23" i="8"/>
  <c r="AH16" i="8"/>
  <c r="AR13" i="8"/>
  <c r="AQ23" i="8"/>
  <c r="AN18" i="8"/>
  <c r="AG13" i="8"/>
  <c r="AJ28" i="8"/>
  <c r="AY35" i="8"/>
  <c r="AK13" i="8"/>
  <c r="AL36" i="8"/>
  <c r="BF33" i="8"/>
  <c r="AG23" i="8"/>
  <c r="AL26" i="8"/>
  <c r="AR34" i="8"/>
  <c r="BF22" i="8"/>
  <c r="AI16" i="8"/>
  <c r="AR15" i="8"/>
  <c r="AP15" i="8"/>
  <c r="AQ24" i="8"/>
  <c r="AK27" i="8"/>
  <c r="AR32" i="8"/>
  <c r="AT13" i="8"/>
  <c r="AO11" i="8"/>
  <c r="AO27" i="8"/>
  <c r="AJ22" i="8"/>
  <c r="AT17" i="8"/>
  <c r="AP34" i="8"/>
  <c r="AX16" i="8"/>
  <c r="BF21" i="8"/>
  <c r="AR36" i="8"/>
  <c r="AK19" i="8"/>
  <c r="BD25" i="8"/>
  <c r="BE33" i="8"/>
  <c r="AK9" i="8"/>
  <c r="BA24" i="8"/>
  <c r="BB19" i="8"/>
  <c r="BA18" i="8"/>
  <c r="AH9" i="8"/>
  <c r="BD11" i="8"/>
  <c r="BD19" i="8"/>
  <c r="BD9" i="8"/>
  <c r="BA32" i="8"/>
  <c r="BA25" i="8"/>
  <c r="AZ14" i="8"/>
  <c r="AZ24" i="8"/>
  <c r="AY17" i="8"/>
  <c r="AT10" i="8"/>
  <c r="AN34" i="8"/>
  <c r="AO36" i="8"/>
  <c r="AN36" i="8"/>
  <c r="AL28" i="8"/>
  <c r="AX27" i="8"/>
  <c r="AH33" i="8"/>
  <c r="AX15" i="8"/>
  <c r="AH31" i="8"/>
  <c r="BA26" i="8"/>
  <c r="AS28" i="8"/>
  <c r="AJ16" i="8"/>
  <c r="AT31" i="8"/>
  <c r="AL31" i="8"/>
  <c r="AZ30" i="8"/>
  <c r="AM10" i="8"/>
  <c r="AS25" i="8"/>
  <c r="AI22" i="8"/>
  <c r="AK33" i="8"/>
  <c r="AN19" i="8"/>
  <c r="CA9" i="4"/>
  <c r="A14" i="2"/>
  <c r="CV14" i="2"/>
  <c r="CA14" i="4"/>
  <c r="CF14" i="4" s="1"/>
  <c r="A27" i="2"/>
  <c r="CA21" i="4"/>
  <c r="CF21" i="4" s="1"/>
  <c r="CA10" i="4"/>
  <c r="CF10" i="4" s="1"/>
  <c r="BB9" i="8"/>
  <c r="AV15" i="8"/>
  <c r="AM19" i="8"/>
  <c r="AI19" i="8"/>
  <c r="AQ22" i="8"/>
  <c r="AK34" i="8"/>
  <c r="AW15" i="8"/>
  <c r="AI33" i="8"/>
  <c r="AI20" i="8"/>
  <c r="AI10" i="8"/>
  <c r="AK35" i="8"/>
  <c r="AW17" i="8"/>
  <c r="AH23" i="8"/>
  <c r="AJ24" i="8"/>
  <c r="AW29" i="8"/>
  <c r="AO28" i="8"/>
  <c r="AP36" i="8"/>
  <c r="AV34" i="8"/>
  <c r="AH18" i="8"/>
  <c r="AZ23" i="8"/>
  <c r="AQ14" i="8"/>
  <c r="AK32" i="8"/>
  <c r="AY19" i="8"/>
  <c r="AY14" i="8"/>
  <c r="BB18" i="8"/>
  <c r="CV18" i="2"/>
  <c r="A18" i="2"/>
  <c r="CV27" i="2"/>
  <c r="BE16" i="8"/>
  <c r="BD18" i="8"/>
  <c r="BE24" i="8"/>
  <c r="BB32" i="8"/>
  <c r="AJ9" i="8"/>
  <c r="BA13" i="8"/>
  <c r="AP28" i="8"/>
  <c r="AK16" i="8"/>
  <c r="AX21" i="8"/>
  <c r="BE21" i="8"/>
  <c r="BA20" i="8"/>
  <c r="BA21" i="8"/>
  <c r="BD29" i="8"/>
  <c r="BA31" i="8"/>
  <c r="BE13" i="8"/>
  <c r="BE9" i="8"/>
  <c r="AI13" i="8"/>
  <c r="AU30" i="8"/>
  <c r="AL11" i="8"/>
  <c r="AR12" i="8"/>
  <c r="AN10" i="8"/>
  <c r="AP30" i="8"/>
  <c r="AS36" i="8"/>
  <c r="AM27" i="8"/>
  <c r="AW25" i="8"/>
  <c r="AH14" i="8"/>
  <c r="AO32" i="8"/>
  <c r="AW32" i="8"/>
  <c r="AR25" i="8"/>
  <c r="AW34" i="8"/>
  <c r="AM32" i="8"/>
  <c r="AN17" i="8"/>
  <c r="AX17" i="8"/>
  <c r="AO15" i="8"/>
  <c r="AS20" i="8"/>
  <c r="AG14" i="8"/>
  <c r="BF36" i="8"/>
  <c r="BF28" i="8"/>
  <c r="AS14" i="8"/>
  <c r="AI26" i="8"/>
  <c r="AY31" i="8"/>
  <c r="AY16" i="8"/>
  <c r="BC36" i="8"/>
  <c r="BC10" i="8"/>
  <c r="AJ33" i="8"/>
  <c r="AS13" i="8"/>
  <c r="BF17" i="8"/>
  <c r="AY36" i="8"/>
  <c r="AV13" i="8"/>
  <c r="AX10" i="8"/>
  <c r="AJ17" i="8"/>
  <c r="AO10" i="8"/>
  <c r="AO16" i="8"/>
  <c r="AI36" i="8"/>
  <c r="AW18" i="8"/>
  <c r="AL30" i="8"/>
  <c r="AQ26" i="8"/>
  <c r="AX23" i="8"/>
  <c r="AN31" i="8"/>
  <c r="AP25" i="8"/>
  <c r="AV28" i="8"/>
  <c r="AH36" i="8"/>
  <c r="BB13" i="8"/>
  <c r="AY33" i="8"/>
  <c r="BA17" i="8"/>
  <c r="CA19" i="4"/>
  <c r="A32" i="2"/>
  <c r="CV32" i="2"/>
  <c r="CA28" i="4"/>
  <c r="CF28" i="4" s="1"/>
  <c r="CA29" i="4"/>
  <c r="CA26" i="4"/>
  <c r="CA16" i="4"/>
  <c r="CA27" i="4"/>
  <c r="A10" i="2"/>
  <c r="BE35" i="8"/>
  <c r="BA15" i="8"/>
  <c r="BA35" i="8"/>
  <c r="BC31" i="8"/>
  <c r="BB25" i="8"/>
  <c r="AP9" i="8"/>
  <c r="AO20" i="8"/>
  <c r="AV30" i="8"/>
  <c r="AU18" i="8"/>
  <c r="AL13" i="8"/>
  <c r="AP10" i="8"/>
  <c r="AR30" i="8"/>
  <c r="BD21" i="8"/>
  <c r="BD14" i="8"/>
  <c r="BA9" i="8"/>
  <c r="BB31" i="8"/>
  <c r="BE20" i="8"/>
  <c r="BC28" i="8"/>
  <c r="BF15" i="8"/>
  <c r="AP18" i="8"/>
  <c r="AX11" i="8"/>
  <c r="AV22" i="8"/>
  <c r="AM28" i="8"/>
  <c r="AO21" i="8"/>
  <c r="AV29" i="8"/>
  <c r="AP11" i="8"/>
  <c r="AP17" i="8"/>
  <c r="BF31" i="8"/>
  <c r="AU10" i="8"/>
  <c r="AG25" i="8"/>
  <c r="AY28" i="8"/>
  <c r="AT20" i="8"/>
  <c r="BF16" i="8"/>
  <c r="AP13" i="8"/>
  <c r="AS17" i="8"/>
  <c r="AY21" i="8"/>
  <c r="BF34" i="8"/>
  <c r="AN24" i="8"/>
  <c r="AW19" i="8"/>
  <c r="AI15" i="8"/>
  <c r="AL33" i="8"/>
  <c r="AJ14" i="8"/>
  <c r="AR27" i="8"/>
  <c r="AY11" i="8"/>
  <c r="AY29" i="8"/>
  <c r="BB21" i="8"/>
  <c r="A13" i="2"/>
  <c r="A12" i="2"/>
  <c r="CV12" i="2"/>
  <c r="A19" i="2"/>
  <c r="CV19" i="2"/>
  <c r="CV21" i="2"/>
  <c r="A21" i="2"/>
  <c r="A17" i="2"/>
  <c r="CV17" i="2"/>
  <c r="A15" i="2"/>
  <c r="CV20" i="2"/>
  <c r="A20" i="2"/>
  <c r="A22" i="2"/>
  <c r="CV23" i="2"/>
  <c r="A23" i="2"/>
  <c r="A25" i="2"/>
  <c r="CF9" i="4"/>
  <c r="CF11" i="4"/>
  <c r="A23" i="4"/>
  <c r="CF23" i="4"/>
  <c r="AJ25" i="7"/>
  <c r="AG33" i="7"/>
  <c r="Y36" i="7"/>
  <c r="AF30" i="7"/>
  <c r="AA36" i="7"/>
  <c r="AG30" i="7"/>
  <c r="AH14" i="7"/>
  <c r="AG14" i="7"/>
  <c r="AG39" i="7"/>
  <c r="AG38" i="7"/>
  <c r="AH28" i="7"/>
  <c r="AG32" i="7"/>
  <c r="AG15" i="7"/>
  <c r="AG19" i="7"/>
  <c r="AH18" i="7"/>
  <c r="AG16" i="7"/>
  <c r="AI8" i="7"/>
  <c r="AI41" i="7"/>
  <c r="AF19" i="7"/>
  <c r="AF40" i="7"/>
  <c r="AE13" i="7"/>
  <c r="AD24" i="7"/>
  <c r="AA21" i="7"/>
  <c r="Y12" i="7"/>
  <c r="AC40" i="7"/>
  <c r="X18" i="7"/>
  <c r="AB14" i="7"/>
  <c r="W8" i="7"/>
  <c r="W11" i="7"/>
  <c r="X40" i="7"/>
  <c r="AB23" i="7"/>
  <c r="AD16" i="7"/>
  <c r="AA38" i="7"/>
  <c r="W25" i="7"/>
  <c r="W27" i="7"/>
  <c r="Z11" i="7"/>
  <c r="AD13" i="7"/>
  <c r="AA19" i="7"/>
  <c r="W17" i="7"/>
  <c r="AB38" i="7"/>
  <c r="AA39" i="7"/>
  <c r="Y26" i="7"/>
  <c r="AF16" i="7"/>
  <c r="AF23" i="7"/>
  <c r="AE20" i="7"/>
  <c r="AD25" i="7"/>
  <c r="AK24" i="7"/>
  <c r="Y11" i="7"/>
  <c r="AB29" i="7"/>
  <c r="AB20" i="7"/>
  <c r="AA18" i="7"/>
  <c r="X25" i="7"/>
  <c r="Z25" i="7"/>
  <c r="X10" i="7"/>
  <c r="Y29" i="7"/>
  <c r="AD20" i="7"/>
  <c r="Z38" i="7"/>
  <c r="AA25" i="7"/>
  <c r="Z13" i="7"/>
  <c r="AK23" i="7"/>
  <c r="AD22" i="7"/>
  <c r="Z21" i="7"/>
  <c r="X22" i="7"/>
  <c r="AB22" i="7"/>
  <c r="AC12" i="7"/>
  <c r="AG24" i="7"/>
  <c r="AF12" i="7"/>
  <c r="AF21" i="7"/>
  <c r="AE18" i="7"/>
  <c r="AD40" i="7"/>
  <c r="AC39" i="7"/>
  <c r="X24" i="7"/>
  <c r="AC17" i="7"/>
  <c r="AK21" i="7"/>
  <c r="AB32" i="7"/>
  <c r="AB18" i="7"/>
  <c r="W23" i="7"/>
  <c r="Z15" i="7"/>
  <c r="W13" i="7"/>
  <c r="AD17" i="7"/>
  <c r="X11" i="7"/>
  <c r="X12" i="7"/>
  <c r="Y20" i="7"/>
  <c r="AB27" i="7"/>
  <c r="AD38" i="7"/>
  <c r="AA28" i="7"/>
  <c r="X19" i="7"/>
  <c r="AA26" i="7"/>
  <c r="Z22" i="7"/>
  <c r="AH32" i="7"/>
  <c r="AF8" i="7"/>
  <c r="AE14" i="7"/>
  <c r="AD39" i="7"/>
  <c r="X28" i="7"/>
  <c r="AA10" i="7"/>
  <c r="Z24" i="7"/>
  <c r="Z29" i="7"/>
  <c r="X39" i="7"/>
  <c r="Z32" i="7"/>
  <c r="AE16" i="7"/>
  <c r="AA22" i="7"/>
  <c r="Y24" i="7"/>
  <c r="Y38" i="7"/>
  <c r="AE40" i="7"/>
  <c r="Y16" i="7"/>
  <c r="AB19" i="7"/>
  <c r="X13" i="7"/>
  <c r="AA29" i="7"/>
  <c r="AE11" i="7"/>
  <c r="W39" i="7"/>
  <c r="X14" i="7"/>
  <c r="AA23" i="7"/>
  <c r="W26" i="7"/>
  <c r="AF38" i="7"/>
  <c r="AE23" i="7"/>
  <c r="AD28" i="7"/>
  <c r="AB11" i="7"/>
  <c r="AB21" i="7"/>
  <c r="AB12" i="7"/>
  <c r="AK15" i="7"/>
  <c r="W24" i="7"/>
  <c r="X21" i="7"/>
  <c r="AE26" i="7"/>
  <c r="Y14" i="7"/>
  <c r="W38" i="7"/>
  <c r="AC38" i="7"/>
  <c r="AE38" i="7"/>
  <c r="X23" i="7"/>
  <c r="AK9" i="7"/>
  <c r="X38" i="7"/>
  <c r="AB17" i="7"/>
  <c r="AF39" i="7"/>
  <c r="AD12" i="7"/>
  <c r="AC14" i="7"/>
  <c r="X32" i="7"/>
  <c r="Z40" i="7"/>
  <c r="AE21" i="7"/>
  <c r="AC22" i="7"/>
  <c r="AF29" i="7"/>
  <c r="AF24" i="7"/>
  <c r="AE17" i="7"/>
  <c r="AD14" i="7"/>
  <c r="W28" i="7"/>
  <c r="Y13" i="7"/>
  <c r="W9" i="7"/>
  <c r="Z9" i="7"/>
  <c r="AK40" i="7"/>
  <c r="X9" i="7"/>
  <c r="AE22" i="7"/>
  <c r="X26" i="7"/>
  <c r="Y32" i="7"/>
  <c r="Y8" i="7"/>
  <c r="AE27" i="7"/>
  <c r="Z26" i="7"/>
  <c r="Y25" i="7"/>
  <c r="AK26" i="7"/>
  <c r="AF17" i="7"/>
  <c r="AA8" i="7"/>
  <c r="W15" i="7"/>
  <c r="AE24" i="7"/>
  <c r="Z18" i="7"/>
  <c r="AK39" i="7"/>
  <c r="AH31" i="7"/>
  <c r="AF27" i="7"/>
  <c r="AF14" i="7"/>
  <c r="AE10" i="7"/>
  <c r="AD27" i="7"/>
  <c r="AB15" i="7"/>
  <c r="AB8" i="7"/>
  <c r="Y15" i="7"/>
  <c r="AK12" i="7"/>
  <c r="AA15" i="7"/>
  <c r="AB39" i="7"/>
  <c r="AE19" i="7"/>
  <c r="AF11" i="7"/>
  <c r="AE39" i="7"/>
  <c r="AD21" i="7"/>
  <c r="Y28" i="7"/>
  <c r="W29" i="7"/>
  <c r="W12" i="7"/>
  <c r="AC25" i="7"/>
  <c r="W19" i="7"/>
  <c r="Y23" i="7"/>
  <c r="AE9" i="7"/>
  <c r="AC8" i="7"/>
  <c r="AA20" i="7"/>
  <c r="AC29" i="7"/>
  <c r="AE25" i="7"/>
  <c r="AB26" i="7"/>
  <c r="AK28" i="7"/>
  <c r="AK10" i="7"/>
  <c r="AA9" i="7"/>
  <c r="AF9" i="7"/>
  <c r="AC23" i="7"/>
  <c r="Y10" i="7"/>
  <c r="AK13" i="7"/>
  <c r="Z12" i="7"/>
  <c r="AB10" i="7"/>
  <c r="Z17" i="7"/>
  <c r="AD23" i="7"/>
  <c r="AB28" i="7"/>
  <c r="W21" i="7"/>
  <c r="X16" i="7"/>
  <c r="W32" i="7"/>
  <c r="Z10" i="7"/>
  <c r="X27" i="7"/>
  <c r="AF26" i="7"/>
  <c r="AA14" i="7"/>
  <c r="AA32" i="7"/>
  <c r="AC28" i="7"/>
  <c r="AD8" i="7"/>
  <c r="W14" i="7"/>
  <c r="AF20" i="7"/>
  <c r="AA27" i="7"/>
  <c r="Y27" i="7"/>
  <c r="AD32" i="7"/>
  <c r="AA11" i="7"/>
  <c r="AB24" i="7"/>
  <c r="AF22" i="7"/>
  <c r="AA24" i="7"/>
  <c r="AB16" i="7"/>
  <c r="AK16" i="7"/>
  <c r="AK25" i="7"/>
  <c r="Z19" i="7"/>
  <c r="Z14" i="7"/>
  <c r="AC20" i="7"/>
  <c r="AK8" i="7"/>
  <c r="AF13" i="7"/>
  <c r="W18" i="7"/>
  <c r="Z16" i="7"/>
  <c r="Z39" i="7"/>
  <c r="AB13" i="7"/>
  <c r="AK32" i="7"/>
  <c r="AC27" i="7"/>
  <c r="Y21" i="7"/>
  <c r="AF15" i="7"/>
  <c r="AC26" i="7"/>
  <c r="Y18" i="7"/>
  <c r="AA40" i="7"/>
  <c r="AA17" i="7"/>
  <c r="AF18" i="7"/>
  <c r="AK17" i="7"/>
  <c r="AD29" i="7"/>
  <c r="Y39" i="7"/>
  <c r="AE32" i="7"/>
  <c r="X29" i="7"/>
  <c r="AK19" i="7"/>
  <c r="W20" i="7"/>
  <c r="AK29" i="7"/>
  <c r="AC16" i="7"/>
  <c r="AK38" i="7"/>
  <c r="AB25" i="7"/>
  <c r="AE12" i="7"/>
  <c r="AD11" i="7"/>
  <c r="AK11" i="7"/>
  <c r="X15" i="7"/>
  <c r="AA13" i="7"/>
  <c r="W16" i="7"/>
  <c r="AC10" i="7"/>
  <c r="AD15" i="7"/>
  <c r="Y17" i="7"/>
  <c r="AF10" i="7"/>
  <c r="AC9" i="7"/>
  <c r="AB9" i="7"/>
  <c r="X8" i="7"/>
  <c r="W22" i="7"/>
  <c r="X20" i="7"/>
  <c r="AC19" i="7"/>
  <c r="Y22" i="7"/>
  <c r="X17" i="7"/>
  <c r="AK18" i="7"/>
  <c r="AC21" i="7"/>
  <c r="AC24" i="7"/>
  <c r="AK22" i="7"/>
  <c r="AK20" i="7"/>
  <c r="AF28" i="7"/>
  <c r="AE8" i="7"/>
  <c r="Z27" i="7"/>
  <c r="AA16" i="7"/>
  <c r="Y19" i="7"/>
  <c r="AE15" i="7"/>
  <c r="Z28" i="7"/>
  <c r="AK14" i="7"/>
  <c r="Z20" i="7"/>
  <c r="AC13" i="7"/>
  <c r="AK31" i="7"/>
  <c r="AF32" i="7"/>
  <c r="AE29" i="7"/>
  <c r="AC32" i="7"/>
  <c r="AB40" i="7"/>
  <c r="AC15" i="7"/>
  <c r="AD9" i="7"/>
  <c r="W40" i="7"/>
  <c r="AC11" i="7"/>
  <c r="Z8" i="7"/>
  <c r="Y40" i="7"/>
  <c r="AE28" i="7"/>
  <c r="AD19" i="7"/>
  <c r="W10" i="7"/>
  <c r="AF25" i="7"/>
  <c r="AK27" i="7"/>
  <c r="AD26" i="7"/>
  <c r="AA12" i="7"/>
  <c r="AD10" i="7"/>
  <c r="AD18" i="7"/>
  <c r="AC18" i="7"/>
  <c r="Z23" i="7"/>
  <c r="Y9" i="7"/>
  <c r="AJ22" i="7"/>
  <c r="AJ42" i="7"/>
  <c r="AH33" i="7"/>
  <c r="AI33" i="7"/>
  <c r="AD34" i="7"/>
  <c r="AE34" i="7"/>
  <c r="Z37" i="7"/>
  <c r="AG37" i="7"/>
  <c r="AK36" i="7"/>
  <c r="AG28" i="7"/>
  <c r="AB33" i="7"/>
  <c r="AH22" i="7"/>
  <c r="AG9" i="7"/>
  <c r="AA34" i="7"/>
  <c r="AG21" i="7"/>
  <c r="AH26" i="7"/>
  <c r="AJ26" i="7"/>
  <c r="Y37" i="7"/>
  <c r="AG25" i="7"/>
  <c r="AH34" i="7"/>
  <c r="AJ36" i="7"/>
  <c r="AI37" i="7"/>
  <c r="AI14" i="7"/>
  <c r="AI24" i="7"/>
  <c r="AI9" i="7"/>
  <c r="AH15" i="7"/>
  <c r="AI32" i="7"/>
  <c r="AH27" i="7"/>
  <c r="AJ16" i="7"/>
  <c r="Y30" i="7"/>
  <c r="AH25" i="7"/>
  <c r="AA31" i="7"/>
  <c r="AJ19" i="7"/>
  <c r="AE30" i="7"/>
  <c r="AA33" i="7"/>
  <c r="AC37" i="7"/>
  <c r="AJ43" i="7"/>
  <c r="AC31" i="7"/>
  <c r="Z35" i="7"/>
  <c r="AK34" i="7"/>
  <c r="AG17" i="7"/>
  <c r="AI38" i="7"/>
  <c r="AJ27" i="7"/>
  <c r="AJ18" i="7"/>
  <c r="AB34" i="7"/>
  <c r="AC34" i="7"/>
  <c r="X35" i="7"/>
  <c r="Y35" i="7"/>
  <c r="AI25" i="7"/>
  <c r="AI18" i="7"/>
  <c r="AI13" i="7"/>
  <c r="AG23" i="7"/>
  <c r="AB37" i="7"/>
  <c r="AH17" i="7"/>
  <c r="X31" i="7"/>
  <c r="AG26" i="7"/>
  <c r="AG8" i="7"/>
  <c r="AH12" i="7"/>
  <c r="AJ30" i="7"/>
  <c r="AJ35" i="7"/>
  <c r="AH37" i="7"/>
  <c r="X37" i="7"/>
  <c r="AC35" i="7"/>
  <c r="AA30" i="7"/>
  <c r="W36" i="7"/>
  <c r="AI20" i="7"/>
  <c r="AG11" i="7"/>
  <c r="X30" i="7"/>
  <c r="AI19" i="7"/>
  <c r="AH40" i="7"/>
  <c r="AJ21" i="7"/>
  <c r="AI10" i="7"/>
  <c r="Z36" i="7"/>
  <c r="AD31" i="7"/>
  <c r="AG22" i="7"/>
  <c r="X33" i="7"/>
  <c r="AH16" i="7"/>
  <c r="AJ15" i="7"/>
  <c r="AB31" i="7"/>
  <c r="AF36" i="7"/>
  <c r="AH29" i="7"/>
  <c r="AG40" i="7"/>
  <c r="AJ23" i="7"/>
  <c r="AJ14" i="7"/>
  <c r="AJ37" i="7"/>
  <c r="AH35" i="7"/>
  <c r="W35" i="7"/>
  <c r="AK35" i="7"/>
  <c r="AI43" i="7"/>
  <c r="AI12" i="7"/>
  <c r="W30" i="7"/>
  <c r="AJ32" i="7"/>
  <c r="AG18" i="7"/>
  <c r="AI23" i="7"/>
  <c r="AH13" i="7"/>
  <c r="AF33" i="7"/>
  <c r="AG12" i="7"/>
  <c r="AG31" i="7"/>
  <c r="W34" i="7"/>
  <c r="AE33" i="7"/>
  <c r="AJ34" i="7"/>
  <c r="AF35" i="7"/>
  <c r="AJ24" i="7"/>
  <c r="AF37" i="7"/>
  <c r="AH10" i="7"/>
  <c r="AD30" i="7"/>
  <c r="AD33" i="7"/>
  <c r="AK30" i="7"/>
  <c r="AH30" i="7"/>
  <c r="AI34" i="7"/>
  <c r="AJ33" i="7"/>
  <c r="AB35" i="7"/>
  <c r="AH19" i="7"/>
  <c r="AJ20" i="7"/>
  <c r="Y33" i="7"/>
  <c r="AH36" i="7"/>
  <c r="AG13" i="7"/>
  <c r="AJ41" i="7"/>
  <c r="AL41" i="7" s="1"/>
  <c r="A41" i="7" s="1"/>
  <c r="AJ38" i="7"/>
  <c r="AJ10" i="7"/>
  <c r="AB36" i="7"/>
  <c r="AI35" i="7"/>
  <c r="AD36" i="7"/>
  <c r="AE36" i="7"/>
  <c r="AC30" i="7"/>
  <c r="Y34" i="7"/>
  <c r="Y31" i="7"/>
  <c r="AG10" i="7"/>
  <c r="AG27" i="7"/>
  <c r="AH9" i="7"/>
  <c r="AG35" i="7"/>
  <c r="Z31" i="7"/>
  <c r="X36" i="7"/>
  <c r="AC36" i="7"/>
  <c r="AC33" i="7"/>
  <c r="AI22" i="7"/>
  <c r="AJ40" i="7"/>
  <c r="AI26" i="7"/>
  <c r="AI36" i="7"/>
  <c r="AD37" i="7"/>
  <c r="AH23" i="7"/>
  <c r="AJ9" i="7"/>
  <c r="AI16" i="7"/>
  <c r="AI29" i="7"/>
  <c r="AB30" i="7"/>
  <c r="AI31" i="7"/>
  <c r="AI15" i="7"/>
  <c r="Z33" i="7"/>
  <c r="W31" i="7"/>
  <c r="AG29" i="7"/>
  <c r="AJ39" i="7"/>
  <c r="B7" i="6"/>
  <c r="X34" i="7"/>
  <c r="AH20" i="7"/>
  <c r="AH38" i="7"/>
  <c r="AJ28" i="7"/>
  <c r="AE31" i="7"/>
  <c r="AH11" i="7"/>
  <c r="AI39" i="7"/>
  <c r="W33" i="7"/>
  <c r="AI30" i="7"/>
  <c r="Z30" i="7"/>
  <c r="AJ17" i="7"/>
  <c r="AJ13" i="7"/>
  <c r="AJ11" i="7"/>
  <c r="AI28" i="7"/>
  <c r="W37" i="7"/>
  <c r="AK37" i="7"/>
  <c r="AI27" i="7"/>
  <c r="AA35" i="7"/>
  <c r="AI42" i="7"/>
  <c r="AG34" i="7"/>
  <c r="AA37" i="7"/>
  <c r="AG20" i="7"/>
  <c r="AE35" i="7"/>
  <c r="AE37" i="7"/>
  <c r="AI40" i="7"/>
  <c r="AH39" i="7"/>
  <c r="AG36" i="7"/>
  <c r="AJ29" i="7"/>
  <c r="AF31" i="7"/>
  <c r="AI11" i="7"/>
  <c r="AJ12" i="7"/>
  <c r="AI21" i="7"/>
  <c r="AH24" i="7"/>
  <c r="AF34" i="7"/>
  <c r="AH21" i="7"/>
  <c r="AJ31" i="7"/>
  <c r="AJ8" i="7"/>
  <c r="Z34" i="7"/>
  <c r="AI17" i="7"/>
  <c r="AK33" i="7"/>
  <c r="AD35" i="7"/>
  <c r="AH8" i="7"/>
  <c r="CF27" i="4"/>
  <c r="CF16" i="4"/>
  <c r="CF22" i="4"/>
  <c r="CF20" i="4"/>
  <c r="CF18" i="4" l="1"/>
  <c r="A19" i="4"/>
  <c r="BG14" i="8"/>
  <c r="A14" i="4"/>
  <c r="A25" i="4"/>
  <c r="BG25" i="8"/>
  <c r="BG35" i="8"/>
  <c r="A35" i="8" s="1"/>
  <c r="CF19" i="4"/>
  <c r="BG29" i="8"/>
  <c r="A29" i="8" s="1"/>
  <c r="A13" i="4"/>
  <c r="BG23" i="8"/>
  <c r="A23" i="8" s="1"/>
  <c r="A16" i="4"/>
  <c r="A24" i="4"/>
  <c r="A20" i="4"/>
  <c r="BG32" i="8"/>
  <c r="A32" i="8" s="1"/>
  <c r="BG33" i="8"/>
  <c r="A33" i="8" s="1"/>
  <c r="BG10" i="8"/>
  <c r="BG31" i="8"/>
  <c r="A31" i="8" s="1"/>
  <c r="CF15" i="4"/>
  <c r="A12" i="4"/>
  <c r="A21" i="4"/>
  <c r="A18" i="4"/>
  <c r="A17" i="4"/>
  <c r="CF12" i="4"/>
  <c r="A27" i="4"/>
  <c r="BG36" i="8"/>
  <c r="BG22" i="8"/>
  <c r="BG17" i="8"/>
  <c r="A17" i="8" s="1"/>
  <c r="BG26" i="8"/>
  <c r="A26" i="8" s="1"/>
  <c r="BG13" i="8"/>
  <c r="BG30" i="8"/>
  <c r="A30" i="8" s="1"/>
  <c r="BG20" i="8"/>
  <c r="BG19" i="8"/>
  <c r="BG12" i="8"/>
  <c r="BG15" i="8"/>
  <c r="A15" i="8" s="1"/>
  <c r="BG27" i="8"/>
  <c r="A27" i="8" s="1"/>
  <c r="AL42" i="7"/>
  <c r="A42" i="7" s="1"/>
  <c r="BG18" i="8"/>
  <c r="A29" i="4"/>
  <c r="BG24" i="8"/>
  <c r="BG28" i="8"/>
  <c r="A28" i="8" s="1"/>
  <c r="BG21" i="8"/>
  <c r="BG9" i="8"/>
  <c r="BG16" i="8"/>
  <c r="BG11" i="8"/>
  <c r="A14" i="8"/>
  <c r="CF26" i="4"/>
  <c r="A10" i="4"/>
  <c r="A26" i="4"/>
  <c r="A11" i="4"/>
  <c r="A28" i="4"/>
  <c r="A22" i="4"/>
  <c r="A9" i="4"/>
  <c r="AL43" i="7"/>
  <c r="A43" i="7" s="1"/>
  <c r="AL16" i="7"/>
  <c r="AL33" i="7"/>
  <c r="AL19" i="7"/>
  <c r="AL31" i="7"/>
  <c r="A31" i="7" s="1"/>
  <c r="AL23" i="7"/>
  <c r="A10" i="8"/>
  <c r="AL12" i="7"/>
  <c r="AL35" i="7"/>
  <c r="AL38" i="7"/>
  <c r="A38" i="7" s="1"/>
  <c r="AL39" i="7"/>
  <c r="A39" i="7" s="1"/>
  <c r="AL9" i="7"/>
  <c r="AL40" i="7"/>
  <c r="A40" i="7" s="1"/>
  <c r="AL13" i="7"/>
  <c r="AL8" i="7"/>
  <c r="X8" i="6"/>
  <c r="Z8" i="6"/>
  <c r="AB8" i="6"/>
  <c r="AH8" i="6"/>
  <c r="AK22" i="6"/>
  <c r="AJ25" i="6"/>
  <c r="AJ33" i="6"/>
  <c r="AK34" i="6"/>
  <c r="AG45" i="6"/>
  <c r="AJ11" i="6"/>
  <c r="AI33" i="6"/>
  <c r="AL28" i="6"/>
  <c r="AC44" i="6"/>
  <c r="AI48" i="6"/>
  <c r="AK42" i="6"/>
  <c r="AI32" i="6"/>
  <c r="AI40" i="6"/>
  <c r="Y44" i="6"/>
  <c r="Z46" i="6"/>
  <c r="Y46" i="6"/>
  <c r="AB48" i="6"/>
  <c r="AI15" i="6"/>
  <c r="W39" i="6"/>
  <c r="W23" i="6"/>
  <c r="AA13" i="6"/>
  <c r="AJ16" i="6"/>
  <c r="Y31" i="6"/>
  <c r="AC9" i="6"/>
  <c r="X47" i="6"/>
  <c r="AD21" i="6"/>
  <c r="AA42" i="6"/>
  <c r="AC28" i="6"/>
  <c r="AD34" i="6"/>
  <c r="AD41" i="6"/>
  <c r="AA17" i="6"/>
  <c r="AL25" i="6"/>
  <c r="AC42" i="6"/>
  <c r="AE36" i="6"/>
  <c r="Y35" i="6"/>
  <c r="AD27" i="6"/>
  <c r="X15" i="6"/>
  <c r="AG16" i="6"/>
  <c r="AA14" i="6"/>
  <c r="AB22" i="6"/>
  <c r="AI45" i="6"/>
  <c r="Y38" i="6"/>
  <c r="AA41" i="6"/>
  <c r="W33" i="6"/>
  <c r="W20" i="6"/>
  <c r="X9" i="6"/>
  <c r="AF14" i="6"/>
  <c r="AE42" i="6"/>
  <c r="X11" i="6"/>
  <c r="Z14" i="6"/>
  <c r="W18" i="6"/>
  <c r="AG48" i="6"/>
  <c r="AH30" i="6"/>
  <c r="AC13" i="6"/>
  <c r="W25" i="6"/>
  <c r="AL33" i="6"/>
  <c r="AA20" i="6"/>
  <c r="AJ10" i="6"/>
  <c r="AJ30" i="6"/>
  <c r="AK44" i="6"/>
  <c r="AJ27" i="6"/>
  <c r="Y48" i="6"/>
  <c r="Y41" i="6"/>
  <c r="AA15" i="6"/>
  <c r="AE44" i="6"/>
  <c r="W11" i="6"/>
  <c r="AF19" i="6"/>
  <c r="AB37" i="6"/>
  <c r="AL30" i="6"/>
  <c r="AK35" i="6"/>
  <c r="AK19" i="6"/>
  <c r="AE12" i="6"/>
  <c r="Z28" i="6"/>
  <c r="AH9" i="6"/>
  <c r="AC46" i="6"/>
  <c r="AI20" i="6"/>
  <c r="AE40" i="6"/>
  <c r="AG38" i="6"/>
  <c r="Z9" i="6"/>
  <c r="AE27" i="6"/>
  <c r="AA30" i="6"/>
  <c r="AF23" i="6"/>
  <c r="AL24" i="6"/>
  <c r="Z20" i="6"/>
  <c r="W16" i="6"/>
  <c r="Z25" i="6"/>
  <c r="AD45" i="6"/>
  <c r="AI23" i="6"/>
  <c r="AA36" i="6"/>
  <c r="AL26" i="6"/>
  <c r="AF21" i="6"/>
  <c r="AL31" i="6"/>
  <c r="AD9" i="6"/>
  <c r="AB32" i="6"/>
  <c r="Y25" i="6"/>
  <c r="AI25" i="6"/>
  <c r="X24" i="6"/>
  <c r="AE20" i="6"/>
  <c r="X29" i="6"/>
  <c r="X41" i="6"/>
  <c r="AE9" i="6"/>
  <c r="AG13" i="6"/>
  <c r="Z29" i="6"/>
  <c r="AG44" i="6"/>
  <c r="AA10" i="6"/>
  <c r="AE46" i="6"/>
  <c r="AJ38" i="6"/>
  <c r="AD47" i="6"/>
  <c r="AI35" i="6"/>
  <c r="AD22" i="6"/>
  <c r="W42" i="6"/>
  <c r="Z32" i="6"/>
  <c r="AB19" i="6"/>
  <c r="AB9" i="6"/>
  <c r="AJ8" i="6"/>
  <c r="AL8" i="6"/>
  <c r="AK37" i="6"/>
  <c r="AK32" i="6"/>
  <c r="AL10" i="6"/>
  <c r="AJ9" i="6"/>
  <c r="AJ23" i="6"/>
  <c r="AL12" i="6"/>
  <c r="AI44" i="6"/>
  <c r="Z48" i="6"/>
  <c r="AI42" i="6"/>
  <c r="X28" i="6"/>
  <c r="AB43" i="6"/>
  <c r="AH47" i="6"/>
  <c r="Y12" i="6"/>
  <c r="AH25" i="6"/>
  <c r="AH39" i="6"/>
  <c r="AI28" i="6"/>
  <c r="Y45" i="6"/>
  <c r="AI43" i="6"/>
  <c r="W46" i="6"/>
  <c r="AJ40" i="6"/>
  <c r="AI22" i="6"/>
  <c r="AC34" i="6"/>
  <c r="W13" i="6"/>
  <c r="AA47" i="6"/>
  <c r="Z38" i="6"/>
  <c r="AF20" i="6"/>
  <c r="AE28" i="6"/>
  <c r="AL15" i="6"/>
  <c r="AF41" i="6"/>
  <c r="AH41" i="6"/>
  <c r="AC29" i="6"/>
  <c r="AE24" i="6"/>
  <c r="W34" i="6"/>
  <c r="AC41" i="6"/>
  <c r="AC16" i="6"/>
  <c r="X42" i="6"/>
  <c r="AL42" i="6"/>
  <c r="AE30" i="6"/>
  <c r="AL16" i="6"/>
  <c r="AF31" i="6"/>
  <c r="AB30" i="6"/>
  <c r="AD23" i="6"/>
  <c r="AG42" i="6"/>
  <c r="AL41" i="6"/>
  <c r="AC22" i="6"/>
  <c r="Y18" i="6"/>
  <c r="AE33" i="6"/>
  <c r="Y14" i="6"/>
  <c r="Z35" i="6"/>
  <c r="AB16" i="6"/>
  <c r="AL36" i="6"/>
  <c r="X18" i="6"/>
  <c r="AA34" i="6"/>
  <c r="AF46" i="6"/>
  <c r="X23" i="6"/>
  <c r="AF42" i="6"/>
  <c r="Y13" i="6"/>
  <c r="Y21" i="6"/>
  <c r="AL27" i="6"/>
  <c r="Y8" i="6"/>
  <c r="AD8" i="6"/>
  <c r="Z12" i="6"/>
  <c r="AE39" i="6"/>
  <c r="AH22" i="6"/>
  <c r="AH24" i="6"/>
  <c r="AH35" i="6"/>
  <c r="AB18" i="6"/>
  <c r="AD36" i="6"/>
  <c r="AA39" i="6"/>
  <c r="AL19" i="6"/>
  <c r="AL38" i="6"/>
  <c r="AA35" i="6"/>
  <c r="Y32" i="6"/>
  <c r="AK38" i="6"/>
  <c r="AJ20" i="6"/>
  <c r="Z47" i="6"/>
  <c r="AA44" i="6"/>
  <c r="AH31" i="6"/>
  <c r="AG24" i="6"/>
  <c r="AB11" i="6"/>
  <c r="Y29" i="6"/>
  <c r="AG26" i="6"/>
  <c r="AC38" i="6"/>
  <c r="AB33" i="6"/>
  <c r="AE25" i="6"/>
  <c r="Z37" i="6"/>
  <c r="Z43" i="6"/>
  <c r="AG33" i="6"/>
  <c r="AH11" i="6"/>
  <c r="AA27" i="6"/>
  <c r="AE18" i="6"/>
  <c r="AL35" i="6"/>
  <c r="AK23" i="6"/>
  <c r="AH29" i="6"/>
  <c r="AH27" i="6"/>
  <c r="AJ26" i="6"/>
  <c r="AI46" i="6"/>
  <c r="AC31" i="6"/>
  <c r="AF25" i="6"/>
  <c r="AF11" i="6"/>
  <c r="W26" i="6"/>
  <c r="Y37" i="6"/>
  <c r="AB13" i="6"/>
  <c r="AG34" i="6"/>
  <c r="B7" i="5"/>
  <c r="AH46" i="6"/>
  <c r="AI19" i="6"/>
  <c r="W31" i="6"/>
  <c r="AG31" i="6"/>
  <c r="Y23" i="6"/>
  <c r="Y15" i="6"/>
  <c r="AE10" i="6"/>
  <c r="AI37" i="6"/>
  <c r="Z45" i="6"/>
  <c r="X27" i="6"/>
  <c r="AD32" i="6"/>
  <c r="W17" i="6"/>
  <c r="X16" i="6"/>
  <c r="AL9" i="6"/>
  <c r="AK41" i="6"/>
  <c r="AK39" i="6"/>
  <c r="AK25" i="6"/>
  <c r="AB10" i="6"/>
  <c r="AK45" i="6"/>
  <c r="AE8" i="6"/>
  <c r="AG8" i="6"/>
  <c r="AJ21" i="6"/>
  <c r="W44" i="6"/>
  <c r="AB47" i="6"/>
  <c r="Z10" i="6"/>
  <c r="Z40" i="6"/>
  <c r="Y28" i="6"/>
  <c r="AG46" i="6"/>
  <c r="AJ37" i="6"/>
  <c r="AH16" i="6"/>
  <c r="AH37" i="6"/>
  <c r="AH40" i="6"/>
  <c r="X44" i="6"/>
  <c r="AF40" i="6"/>
  <c r="AF43" i="6"/>
  <c r="AL47" i="6"/>
  <c r="AI9" i="6"/>
  <c r="AD16" i="6"/>
  <c r="AE32" i="6"/>
  <c r="AG28" i="6"/>
  <c r="Z27" i="6"/>
  <c r="Z24" i="6"/>
  <c r="AI29" i="6"/>
  <c r="W21" i="6"/>
  <c r="W15" i="6"/>
  <c r="AG36" i="6"/>
  <c r="AL17" i="6"/>
  <c r="AA11" i="6"/>
  <c r="AD24" i="6"/>
  <c r="AE35" i="6"/>
  <c r="Y11" i="6"/>
  <c r="Y34" i="6"/>
  <c r="AB38" i="6"/>
  <c r="AD33" i="6"/>
  <c r="AB27" i="6"/>
  <c r="AA26" i="6"/>
  <c r="X35" i="6"/>
  <c r="W14" i="6"/>
  <c r="AF13" i="6"/>
  <c r="AD30" i="6"/>
  <c r="AD38" i="6"/>
  <c r="AJ28" i="6"/>
  <c r="AC25" i="6"/>
  <c r="AG22" i="6"/>
  <c r="AJ22" i="6"/>
  <c r="W32" i="6"/>
  <c r="Z31" i="6"/>
  <c r="Z26" i="6"/>
  <c r="Z30" i="6"/>
  <c r="AF10" i="6"/>
  <c r="AH10" i="6"/>
  <c r="AJ44" i="6"/>
  <c r="AJ36" i="6"/>
  <c r="AH44" i="6"/>
  <c r="AH33" i="6"/>
  <c r="AA43" i="6"/>
  <c r="AI31" i="6"/>
  <c r="AC48" i="6"/>
  <c r="X40" i="6"/>
  <c r="AF24" i="6"/>
  <c r="AF37" i="6"/>
  <c r="AH42" i="6"/>
  <c r="AE15" i="6"/>
  <c r="AB17" i="6"/>
  <c r="AC39" i="6"/>
  <c r="AH14" i="6"/>
  <c r="W27" i="6"/>
  <c r="AF33" i="6"/>
  <c r="X19" i="6"/>
  <c r="AH13" i="6"/>
  <c r="AG18" i="6"/>
  <c r="AF22" i="6"/>
  <c r="Y19" i="6"/>
  <c r="AJ32" i="6"/>
  <c r="W28" i="6"/>
  <c r="AI36" i="6"/>
  <c r="AI34" i="6"/>
  <c r="AC17" i="6"/>
  <c r="AC11" i="6"/>
  <c r="AC33" i="6"/>
  <c r="AG14" i="6"/>
  <c r="Z16" i="6"/>
  <c r="AG29" i="6"/>
  <c r="AE13" i="6"/>
  <c r="Z13" i="6"/>
  <c r="AK47" i="6"/>
  <c r="AJ24" i="6"/>
  <c r="X43" i="6"/>
  <c r="AF47" i="6"/>
  <c r="AG43" i="6"/>
  <c r="AC36" i="6"/>
  <c r="AB41" i="6"/>
  <c r="X33" i="6"/>
  <c r="Y26" i="6"/>
  <c r="X13" i="6"/>
  <c r="AC21" i="6"/>
  <c r="AB24" i="6"/>
  <c r="AH15" i="6"/>
  <c r="AJ39" i="6"/>
  <c r="W24" i="6"/>
  <c r="X25" i="6"/>
  <c r="Y30" i="6"/>
  <c r="X45" i="6"/>
  <c r="Y16" i="6"/>
  <c r="AK28" i="6"/>
  <c r="AK24" i="6"/>
  <c r="AJ43" i="6"/>
  <c r="AB40" i="6"/>
  <c r="AK43" i="6"/>
  <c r="AA45" i="6"/>
  <c r="AI13" i="6"/>
  <c r="AF17" i="6"/>
  <c r="AF15" i="6"/>
  <c r="AL37" i="6"/>
  <c r="Y40" i="6"/>
  <c r="AA38" i="6"/>
  <c r="AC15" i="6"/>
  <c r="W45" i="6"/>
  <c r="X37" i="6"/>
  <c r="AG32" i="6"/>
  <c r="AD39" i="6"/>
  <c r="AA46" i="6"/>
  <c r="AD44" i="6"/>
  <c r="AD26" i="6"/>
  <c r="AD42" i="6"/>
  <c r="AL29" i="6"/>
  <c r="AF30" i="6"/>
  <c r="AD35" i="6"/>
  <c r="AJ18" i="6"/>
  <c r="AG10" i="6"/>
  <c r="AJ35" i="6"/>
  <c r="AJ19" i="6"/>
  <c r="AJ29" i="6"/>
  <c r="AE45" i="6"/>
  <c r="AI38" i="6"/>
  <c r="AD48" i="6"/>
  <c r="Y10" i="6"/>
  <c r="AA23" i="6"/>
  <c r="AL32" i="6"/>
  <c r="AL46" i="6"/>
  <c r="AF16" i="6"/>
  <c r="AE19" i="6"/>
  <c r="AK29" i="6"/>
  <c r="AK27" i="6"/>
  <c r="AK13" i="6"/>
  <c r="AI8" i="6"/>
  <c r="AK21" i="6"/>
  <c r="AK18" i="6"/>
  <c r="AK9" i="6"/>
  <c r="AJ15" i="6"/>
  <c r="Y43" i="6"/>
  <c r="AD46" i="6"/>
  <c r="X12" i="6"/>
  <c r="AB39" i="6"/>
  <c r="W40" i="6"/>
  <c r="AC45" i="6"/>
  <c r="AH48" i="6"/>
  <c r="AK36" i="6"/>
  <c r="AH32" i="6"/>
  <c r="AG39" i="6"/>
  <c r="AH28" i="6"/>
  <c r="AH36" i="6"/>
  <c r="AD40" i="6"/>
  <c r="AH45" i="6"/>
  <c r="AJ17" i="6"/>
  <c r="W9" i="6"/>
  <c r="Y24" i="6"/>
  <c r="AI30" i="6"/>
  <c r="AC37" i="6"/>
  <c r="Y33" i="6"/>
  <c r="W47" i="6"/>
  <c r="AB23" i="6"/>
  <c r="W36" i="6"/>
  <c r="AG21" i="6"/>
  <c r="AC26" i="6"/>
  <c r="AB26" i="6"/>
  <c r="X21" i="6"/>
  <c r="Z15" i="6"/>
  <c r="AB35" i="6"/>
  <c r="Z39" i="6"/>
  <c r="Y36" i="6"/>
  <c r="AE21" i="6"/>
  <c r="Z21" i="6"/>
  <c r="AE41" i="6"/>
  <c r="AC35" i="6"/>
  <c r="AD37" i="6"/>
  <c r="AA16" i="6"/>
  <c r="AA29" i="6"/>
  <c r="AF18" i="6"/>
  <c r="AL44" i="6"/>
  <c r="X14" i="6"/>
  <c r="AC18" i="6"/>
  <c r="W30" i="6"/>
  <c r="AC14" i="6"/>
  <c r="X34" i="6"/>
  <c r="AL22" i="6"/>
  <c r="AC23" i="6"/>
  <c r="AD10" i="6"/>
  <c r="AI10" i="6"/>
  <c r="AJ46" i="6"/>
  <c r="AC40" i="6"/>
  <c r="AI27" i="6"/>
  <c r="AJ42" i="6"/>
  <c r="AF39" i="6"/>
  <c r="AD43" i="6"/>
  <c r="Y27" i="6"/>
  <c r="AB21" i="6"/>
  <c r="Y20" i="6"/>
  <c r="X32" i="6"/>
  <c r="AD13" i="6"/>
  <c r="AA37" i="6"/>
  <c r="AA8" i="6"/>
  <c r="AK30" i="6"/>
  <c r="AJ34" i="6"/>
  <c r="AJ14" i="6"/>
  <c r="AL43" i="6"/>
  <c r="X48" i="6"/>
  <c r="AB45" i="6"/>
  <c r="AG12" i="6"/>
  <c r="X46" i="6"/>
  <c r="AJ48" i="6"/>
  <c r="AD14" i="6"/>
  <c r="AG37" i="6"/>
  <c r="AB31" i="6"/>
  <c r="AE14" i="6"/>
  <c r="AG20" i="6"/>
  <c r="AD20" i="6"/>
  <c r="AL18" i="6"/>
  <c r="Z18" i="6"/>
  <c r="AK8" i="6"/>
  <c r="AC8" i="6"/>
  <c r="AH38" i="6"/>
  <c r="AH17" i="6"/>
  <c r="AH18" i="6"/>
  <c r="AI17" i="6"/>
  <c r="AG15" i="6"/>
  <c r="AB20" i="6"/>
  <c r="AD11" i="6"/>
  <c r="AF32" i="6"/>
  <c r="Z11" i="6"/>
  <c r="X36" i="6"/>
  <c r="X30" i="6"/>
  <c r="AK26" i="6"/>
  <c r="AK48" i="6"/>
  <c r="AF8" i="6"/>
  <c r="AJ13" i="6"/>
  <c r="AB46" i="6"/>
  <c r="AH26" i="6"/>
  <c r="AH12" i="6"/>
  <c r="AL45" i="6"/>
  <c r="AD17" i="6"/>
  <c r="AA21" i="6"/>
  <c r="W19" i="6"/>
  <c r="AD19" i="6"/>
  <c r="W29" i="6"/>
  <c r="X26" i="6"/>
  <c r="Y42" i="6"/>
  <c r="AB14" i="6"/>
  <c r="AL20" i="6"/>
  <c r="AK14" i="6"/>
  <c r="AA12" i="6"/>
  <c r="AA48" i="6"/>
  <c r="AI47" i="6"/>
  <c r="AL40" i="6"/>
  <c r="AE43" i="6"/>
  <c r="AA25" i="6"/>
  <c r="AD31" i="6"/>
  <c r="Z33" i="6"/>
  <c r="AE22" i="6"/>
  <c r="AC27" i="6"/>
  <c r="AA19" i="6"/>
  <c r="AK16" i="6"/>
  <c r="AK11" i="6"/>
  <c r="AK10" i="6"/>
  <c r="AJ47" i="6"/>
  <c r="AC12" i="6"/>
  <c r="AC47" i="6"/>
  <c r="X10" i="6"/>
  <c r="AF44" i="6"/>
  <c r="W12" i="6"/>
  <c r="Z44" i="6"/>
  <c r="AE48" i="6"/>
  <c r="AA40" i="6"/>
  <c r="AL23" i="6"/>
  <c r="W22" i="6"/>
  <c r="AA24" i="6"/>
  <c r="AF9" i="6"/>
  <c r="AF38" i="6"/>
  <c r="AA33" i="6"/>
  <c r="AG27" i="6"/>
  <c r="AD15" i="6"/>
  <c r="AC10" i="6"/>
  <c r="AK46" i="6"/>
  <c r="AJ45" i="6"/>
  <c r="AH43" i="6"/>
  <c r="W43" i="6"/>
  <c r="AB28" i="6"/>
  <c r="Y9" i="6"/>
  <c r="X17" i="6"/>
  <c r="AK17" i="6"/>
  <c r="AK15" i="6"/>
  <c r="W10" i="6"/>
  <c r="AK31" i="6"/>
  <c r="W8" i="6"/>
  <c r="AB12" i="6"/>
  <c r="AD12" i="6"/>
  <c r="AK33" i="6"/>
  <c r="AA28" i="6"/>
  <c r="AF45" i="6"/>
  <c r="AJ41" i="6"/>
  <c r="AI21" i="6"/>
  <c r="AI26" i="6"/>
  <c r="AB44" i="6"/>
  <c r="AG47" i="6"/>
  <c r="AF12" i="6"/>
  <c r="AI24" i="6"/>
  <c r="AH21" i="6"/>
  <c r="AG40" i="6"/>
  <c r="AH20" i="6"/>
  <c r="AH23" i="6"/>
  <c r="AC43" i="6"/>
  <c r="W48" i="6"/>
  <c r="W38" i="6"/>
  <c r="AD29" i="6"/>
  <c r="Y47" i="6"/>
  <c r="AE37" i="6"/>
  <c r="AL14" i="6"/>
  <c r="AD28" i="6"/>
  <c r="AD25" i="6"/>
  <c r="W35" i="6"/>
  <c r="AG17" i="6"/>
  <c r="AB36" i="6"/>
  <c r="X38" i="6"/>
  <c r="W37" i="6"/>
  <c r="AC30" i="6"/>
  <c r="AC19" i="6"/>
  <c r="Y39" i="6"/>
  <c r="AL21" i="6"/>
  <c r="AB15" i="6"/>
  <c r="AF26" i="6"/>
  <c r="Z36" i="6"/>
  <c r="AG19" i="6"/>
  <c r="Y22" i="6"/>
  <c r="AE23" i="6"/>
  <c r="AC24" i="6"/>
  <c r="AE16" i="6"/>
  <c r="AG23" i="6"/>
  <c r="Z23" i="6"/>
  <c r="AI14" i="6"/>
  <c r="W41" i="6"/>
  <c r="AA9" i="6"/>
  <c r="AL11" i="6"/>
  <c r="AE26" i="6"/>
  <c r="AE11" i="6"/>
  <c r="AK20" i="6"/>
  <c r="AL48" i="6"/>
  <c r="AI18" i="6"/>
  <c r="AH19" i="6"/>
  <c r="AF28" i="6"/>
  <c r="AE17" i="6"/>
  <c r="X20" i="6"/>
  <c r="AI11" i="6"/>
  <c r="AG35" i="6"/>
  <c r="AD18" i="6"/>
  <c r="X39" i="6"/>
  <c r="AI41" i="6"/>
  <c r="Z19" i="6"/>
  <c r="AC20" i="6"/>
  <c r="AB29" i="6"/>
  <c r="AL34" i="6"/>
  <c r="AL39" i="6"/>
  <c r="AG11" i="6"/>
  <c r="AF29" i="6"/>
  <c r="AA18" i="6"/>
  <c r="AK40" i="6"/>
  <c r="AH34" i="6"/>
  <c r="AF48" i="6"/>
  <c r="AI12" i="6"/>
  <c r="AG41" i="6"/>
  <c r="AG25" i="6"/>
  <c r="AF27" i="6"/>
  <c r="Z41" i="6"/>
  <c r="AK12" i="6"/>
  <c r="AE47" i="6"/>
  <c r="Z34" i="6"/>
  <c r="AE29" i="6"/>
  <c r="AL13" i="6"/>
  <c r="AJ31" i="6"/>
  <c r="AI39" i="6"/>
  <c r="AJ12" i="6"/>
  <c r="AE34" i="6"/>
  <c r="X31" i="6"/>
  <c r="Z42" i="6"/>
  <c r="AB34" i="6"/>
  <c r="Y17" i="6"/>
  <c r="Z17" i="6"/>
  <c r="AI16" i="6"/>
  <c r="AA22" i="6"/>
  <c r="X22" i="6"/>
  <c r="AF35" i="6"/>
  <c r="AG30" i="6"/>
  <c r="AE31" i="6"/>
  <c r="AF36" i="6"/>
  <c r="AF34" i="6"/>
  <c r="AB25" i="6"/>
  <c r="AA32" i="6"/>
  <c r="AA31" i="6"/>
  <c r="AG9" i="6"/>
  <c r="Z22" i="6"/>
  <c r="AC32" i="6"/>
  <c r="AB42" i="6"/>
  <c r="AE38" i="6"/>
  <c r="AL10" i="7"/>
  <c r="A10" i="7" s="1"/>
  <c r="AL32" i="7"/>
  <c r="A32" i="7" s="1"/>
  <c r="AL22" i="7"/>
  <c r="AL21" i="7"/>
  <c r="AL28" i="7"/>
  <c r="AL37" i="7"/>
  <c r="A37" i="7" s="1"/>
  <c r="AL14" i="7"/>
  <c r="AL27" i="7"/>
  <c r="AL18" i="7"/>
  <c r="AL30" i="7"/>
  <c r="A30" i="7" s="1"/>
  <c r="AL11" i="7"/>
  <c r="AL25" i="7"/>
  <c r="AL34" i="7"/>
  <c r="AL29" i="7"/>
  <c r="AL15" i="7"/>
  <c r="AL20" i="7"/>
  <c r="A20" i="7" s="1"/>
  <c r="A25" i="8"/>
  <c r="AL36" i="7"/>
  <c r="A36" i="7" s="1"/>
  <c r="AL17" i="7"/>
  <c r="AL26" i="7"/>
  <c r="AL24" i="7"/>
  <c r="A11" i="8" l="1"/>
  <c r="A20" i="8"/>
  <c r="A13" i="8"/>
  <c r="A21" i="8"/>
  <c r="A11" i="7"/>
  <c r="A19" i="7"/>
  <c r="A24" i="8"/>
  <c r="A18" i="8"/>
  <c r="A26" i="7"/>
  <c r="A12" i="8"/>
  <c r="A19" i="8"/>
  <c r="A24" i="7"/>
  <c r="A16" i="8"/>
  <c r="A14" i="7"/>
  <c r="A22" i="8"/>
  <c r="A16" i="7"/>
  <c r="A17" i="7"/>
  <c r="A13" i="7"/>
  <c r="AM11" i="6"/>
  <c r="A29" i="7"/>
  <c r="A21" i="7"/>
  <c r="A9" i="7"/>
  <c r="A22" i="7"/>
  <c r="AM36" i="6"/>
  <c r="A36" i="6" s="1"/>
  <c r="AM24" i="6"/>
  <c r="AC28" i="5"/>
  <c r="X24" i="5"/>
  <c r="AA24" i="5"/>
  <c r="AC17" i="5"/>
  <c r="X26" i="5"/>
  <c r="X29" i="5"/>
  <c r="AC15" i="5"/>
  <c r="X28" i="5"/>
  <c r="AA17" i="5"/>
  <c r="AB18" i="5"/>
  <c r="AD24" i="5"/>
  <c r="AB8" i="5"/>
  <c r="Z20" i="5"/>
  <c r="X9" i="5"/>
  <c r="W30" i="5"/>
  <c r="Y13" i="5"/>
  <c r="T13" i="5"/>
  <c r="X34" i="5"/>
  <c r="U30" i="5"/>
  <c r="U31" i="5"/>
  <c r="S33" i="5"/>
  <c r="W14" i="5"/>
  <c r="AD11" i="5"/>
  <c r="AD25" i="5"/>
  <c r="AB25" i="5"/>
  <c r="AD28" i="5"/>
  <c r="AB24" i="5"/>
  <c r="Z33" i="5"/>
  <c r="V34" i="5"/>
  <c r="S13" i="5"/>
  <c r="X20" i="5"/>
  <c r="T31" i="5"/>
  <c r="T28" i="5"/>
  <c r="T27" i="5"/>
  <c r="AD17" i="5"/>
  <c r="U34" i="5"/>
  <c r="S17" i="5"/>
  <c r="Z13" i="5"/>
  <c r="V25" i="5"/>
  <c r="S27" i="5"/>
  <c r="AB33" i="5"/>
  <c r="S15" i="5"/>
  <c r="Z14" i="5"/>
  <c r="W24" i="5"/>
  <c r="AA11" i="5"/>
  <c r="Y15" i="5"/>
  <c r="AB23" i="5"/>
  <c r="AB30" i="5"/>
  <c r="S29" i="5"/>
  <c r="X15" i="5"/>
  <c r="Z10" i="5"/>
  <c r="AC26" i="5"/>
  <c r="AB20" i="5"/>
  <c r="AA27" i="5"/>
  <c r="AB15" i="5"/>
  <c r="V15" i="5"/>
  <c r="AA9" i="5"/>
  <c r="W34" i="5"/>
  <c r="AC25" i="5"/>
  <c r="Y23" i="5"/>
  <c r="AC33" i="5"/>
  <c r="T24" i="5"/>
  <c r="Y27" i="5"/>
  <c r="U26" i="5"/>
  <c r="AD29" i="5"/>
  <c r="W10" i="5"/>
  <c r="X30" i="5"/>
  <c r="AD14" i="5"/>
  <c r="S32" i="5"/>
  <c r="AC12" i="5"/>
  <c r="T25" i="5"/>
  <c r="W25" i="5"/>
  <c r="Z25" i="5"/>
  <c r="U27" i="5"/>
  <c r="AB32" i="5"/>
  <c r="AA26" i="5"/>
  <c r="AB10" i="5"/>
  <c r="AA30" i="5"/>
  <c r="Y34" i="5"/>
  <c r="T29" i="5"/>
  <c r="AA32" i="5"/>
  <c r="T14" i="5"/>
  <c r="S31" i="5"/>
  <c r="Y8" i="5"/>
  <c r="AD9" i="5"/>
  <c r="AA14" i="5"/>
  <c r="W32" i="5"/>
  <c r="V8" i="5"/>
  <c r="V11" i="5"/>
  <c r="S28" i="5"/>
  <c r="AD20" i="5"/>
  <c r="W11" i="5"/>
  <c r="AC19" i="5"/>
  <c r="S24" i="5"/>
  <c r="Z27" i="5"/>
  <c r="Z32" i="5"/>
  <c r="V31" i="5"/>
  <c r="Y11" i="5"/>
  <c r="AC29" i="5"/>
  <c r="Y30" i="5"/>
  <c r="AD34" i="5"/>
  <c r="X31" i="5"/>
  <c r="T20" i="5"/>
  <c r="AA15" i="5"/>
  <c r="AC21" i="5"/>
  <c r="V27" i="5"/>
  <c r="AB28" i="5"/>
  <c r="Z34" i="5"/>
  <c r="AA25" i="5"/>
  <c r="Y12" i="5"/>
  <c r="X32" i="5"/>
  <c r="AC9" i="5"/>
  <c r="Y29" i="5"/>
  <c r="T26" i="5"/>
  <c r="Z8" i="5"/>
  <c r="AA10" i="5"/>
  <c r="W19" i="5"/>
  <c r="AC18" i="5"/>
  <c r="AB14" i="5"/>
  <c r="AA33" i="5"/>
  <c r="T9" i="5"/>
  <c r="T34" i="5"/>
  <c r="V13" i="5"/>
  <c r="AC11" i="5"/>
  <c r="Z30" i="5"/>
  <c r="S11" i="5"/>
  <c r="V24" i="5"/>
  <c r="AC22" i="5"/>
  <c r="AC34" i="5"/>
  <c r="AC16" i="5"/>
  <c r="Z28" i="5"/>
  <c r="AB17" i="5"/>
  <c r="X27" i="5"/>
  <c r="S26" i="5"/>
  <c r="AA8" i="5"/>
  <c r="Z31" i="5"/>
  <c r="AB34" i="5"/>
  <c r="AA29" i="5"/>
  <c r="T33" i="5"/>
  <c r="U15" i="5"/>
  <c r="V32" i="5"/>
  <c r="U13" i="5"/>
  <c r="AA12" i="5"/>
  <c r="S34" i="5"/>
  <c r="Y14" i="5"/>
  <c r="V10" i="5"/>
  <c r="U20" i="5"/>
  <c r="Z15" i="5"/>
  <c r="V19" i="5"/>
  <c r="AC10" i="5"/>
  <c r="W29" i="5"/>
  <c r="V26" i="5"/>
  <c r="T19" i="5"/>
  <c r="Y10" i="5"/>
  <c r="U9" i="5"/>
  <c r="AD15" i="5"/>
  <c r="Y24" i="5"/>
  <c r="AA23" i="5"/>
  <c r="U29" i="5"/>
  <c r="AD31" i="5"/>
  <c r="V20" i="5"/>
  <c r="U25" i="5"/>
  <c r="W27" i="5"/>
  <c r="AC24" i="5"/>
  <c r="Z12" i="5"/>
  <c r="W9" i="5"/>
  <c r="W15" i="5"/>
  <c r="V29" i="5"/>
  <c r="AD26" i="5"/>
  <c r="T11" i="5"/>
  <c r="V30" i="5"/>
  <c r="S25" i="5"/>
  <c r="AB16" i="5"/>
  <c r="AA31" i="5"/>
  <c r="Y20" i="5"/>
  <c r="T8" i="5"/>
  <c r="AC27" i="5"/>
  <c r="X23" i="5"/>
  <c r="AC30" i="5"/>
  <c r="T23" i="5"/>
  <c r="AB31" i="5"/>
  <c r="AC31" i="5"/>
  <c r="Z29" i="5"/>
  <c r="AB21" i="5"/>
  <c r="AD27" i="5"/>
  <c r="AB26" i="5"/>
  <c r="AA20" i="5"/>
  <c r="Z23" i="5"/>
  <c r="T15" i="5"/>
  <c r="U10" i="5"/>
  <c r="U14" i="5"/>
  <c r="S20" i="5"/>
  <c r="S12" i="5"/>
  <c r="X10" i="5"/>
  <c r="W33" i="5"/>
  <c r="T10" i="5"/>
  <c r="AD8" i="5"/>
  <c r="W31" i="5"/>
  <c r="X33" i="5"/>
  <c r="AD23" i="5"/>
  <c r="W26" i="5"/>
  <c r="B5" i="13"/>
  <c r="B5" i="11"/>
  <c r="X11" i="5"/>
  <c r="Z19" i="5"/>
  <c r="U32" i="5"/>
  <c r="W23" i="5"/>
  <c r="Z26" i="5"/>
  <c r="Y31" i="5"/>
  <c r="Z9" i="5"/>
  <c r="Z11" i="5"/>
  <c r="Y28" i="5"/>
  <c r="V28" i="5"/>
  <c r="AD10" i="5"/>
  <c r="U11" i="5"/>
  <c r="W13" i="5"/>
  <c r="AC20" i="5"/>
  <c r="Y33" i="5"/>
  <c r="T32" i="5"/>
  <c r="Y19" i="5"/>
  <c r="X25" i="5"/>
  <c r="AB13" i="5"/>
  <c r="U28" i="5"/>
  <c r="S9" i="5"/>
  <c r="S8" i="5"/>
  <c r="AB27" i="5"/>
  <c r="AC14" i="5"/>
  <c r="X14" i="5"/>
  <c r="AA28" i="5"/>
  <c r="AD32" i="5"/>
  <c r="T30" i="5"/>
  <c r="U19" i="5"/>
  <c r="AC13" i="5"/>
  <c r="U23" i="5"/>
  <c r="AB19" i="5"/>
  <c r="AB12" i="5"/>
  <c r="AB9" i="5"/>
  <c r="Y17" i="5"/>
  <c r="AD33" i="5"/>
  <c r="AB29" i="5"/>
  <c r="W8" i="5"/>
  <c r="W20" i="5"/>
  <c r="AD13" i="5"/>
  <c r="AA13" i="5"/>
  <c r="AD19" i="5"/>
  <c r="U8" i="5"/>
  <c r="S30" i="5"/>
  <c r="X19" i="5"/>
  <c r="AC32" i="5"/>
  <c r="Y32" i="5"/>
  <c r="V14" i="5"/>
  <c r="AC23" i="5"/>
  <c r="Y26" i="5"/>
  <c r="AD30" i="5"/>
  <c r="AA34" i="5"/>
  <c r="X13" i="5"/>
  <c r="V23" i="5"/>
  <c r="W28" i="5"/>
  <c r="V33" i="5"/>
  <c r="Y9" i="5"/>
  <c r="U33" i="5"/>
  <c r="AA19" i="5"/>
  <c r="U24" i="5"/>
  <c r="S23" i="5"/>
  <c r="AB22" i="5"/>
  <c r="Z24" i="5"/>
  <c r="Z17" i="5"/>
  <c r="X8" i="5"/>
  <c r="AD12" i="5"/>
  <c r="V9" i="5"/>
  <c r="Y25" i="5"/>
  <c r="AB11" i="5"/>
  <c r="S19" i="5"/>
  <c r="S10" i="5"/>
  <c r="S14" i="5"/>
  <c r="AM34" i="6"/>
  <c r="A34" i="6" s="1"/>
  <c r="AM30" i="6"/>
  <c r="A30" i="6" s="1"/>
  <c r="AM21" i="6"/>
  <c r="AM26" i="6"/>
  <c r="AM16" i="6"/>
  <c r="AM29" i="6"/>
  <c r="A29" i="6" s="1"/>
  <c r="AM44" i="6"/>
  <c r="A44" i="6" s="1"/>
  <c r="AM41" i="6"/>
  <c r="A41" i="6" s="1"/>
  <c r="AM14" i="6"/>
  <c r="A27" i="7"/>
  <c r="AM38" i="6"/>
  <c r="A38" i="6" s="1"/>
  <c r="AM40" i="6"/>
  <c r="A40" i="6" s="1"/>
  <c r="AM37" i="6"/>
  <c r="A37" i="6" s="1"/>
  <c r="AM48" i="6"/>
  <c r="A48" i="6" s="1"/>
  <c r="AM9" i="6"/>
  <c r="AM45" i="6"/>
  <c r="A45" i="6" s="1"/>
  <c r="AM32" i="6"/>
  <c r="A32" i="6" s="1"/>
  <c r="AM17" i="6"/>
  <c r="AM47" i="6"/>
  <c r="A47" i="6" s="1"/>
  <c r="AM28" i="6"/>
  <c r="AM46" i="6"/>
  <c r="A46" i="6" s="1"/>
  <c r="AM18" i="6"/>
  <c r="AM15" i="6"/>
  <c r="A15" i="7"/>
  <c r="A28" i="7"/>
  <c r="AM22" i="6"/>
  <c r="AM12" i="6"/>
  <c r="A18" i="7"/>
  <c r="AM42" i="6"/>
  <c r="A42" i="6" s="1"/>
  <c r="AM19" i="6"/>
  <c r="AM43" i="6"/>
  <c r="A43" i="6" s="1"/>
  <c r="AM20" i="6"/>
  <c r="AM10" i="6"/>
  <c r="AM27" i="6"/>
  <c r="AM31" i="6"/>
  <c r="A31" i="6" s="1"/>
  <c r="AM33" i="6"/>
  <c r="A33" i="6" s="1"/>
  <c r="AM23" i="6"/>
  <c r="A12" i="7"/>
  <c r="AM8" i="6"/>
  <c r="A25" i="7"/>
  <c r="AM35" i="6"/>
  <c r="A35" i="6" s="1"/>
  <c r="AM13" i="6"/>
  <c r="AM25" i="6"/>
  <c r="AM39" i="6"/>
  <c r="A39" i="6" s="1"/>
  <c r="A23" i="7"/>
  <c r="A12" i="6" l="1"/>
  <c r="A22" i="6"/>
  <c r="AE10" i="5"/>
  <c r="A18" i="6"/>
  <c r="AE8" i="5"/>
  <c r="A23" i="6"/>
  <c r="A10" i="6"/>
  <c r="A14" i="6"/>
  <c r="A20" i="6"/>
  <c r="AE30" i="5"/>
  <c r="A30" i="5" s="1"/>
  <c r="AE24" i="5"/>
  <c r="A13" i="6"/>
  <c r="A17" i="6"/>
  <c r="AE19" i="5"/>
  <c r="AE32" i="5"/>
  <c r="A32" i="5" s="1"/>
  <c r="AE28" i="5"/>
  <c r="A28" i="5" s="1"/>
  <c r="A28" i="6"/>
  <c r="A27" i="6"/>
  <c r="AE18" i="5"/>
  <c r="AE9" i="5"/>
  <c r="A9" i="5" s="1"/>
  <c r="AE21" i="5"/>
  <c r="AE25" i="5"/>
  <c r="AE27" i="5"/>
  <c r="A11" i="6"/>
  <c r="A9" i="6"/>
  <c r="A26" i="6"/>
  <c r="A16" i="6"/>
  <c r="A21" i="6"/>
  <c r="AE26" i="5"/>
  <c r="AE15" i="5"/>
  <c r="AE16" i="5"/>
  <c r="AE22" i="5"/>
  <c r="AE12" i="5"/>
  <c r="AE29" i="5"/>
  <c r="A29" i="5" s="1"/>
  <c r="AE17" i="5"/>
  <c r="Z8" i="13"/>
  <c r="X6" i="13"/>
  <c r="AI24" i="13"/>
  <c r="AD6" i="13"/>
  <c r="AH20" i="13"/>
  <c r="AH13" i="13"/>
  <c r="Y36" i="13"/>
  <c r="Z36" i="13"/>
  <c r="AB36" i="13"/>
  <c r="AJ20" i="13"/>
  <c r="Y25" i="13"/>
  <c r="AH32" i="13"/>
  <c r="AG14" i="13"/>
  <c r="W28" i="13"/>
  <c r="W20" i="13"/>
  <c r="Y15" i="13"/>
  <c r="AC17" i="13"/>
  <c r="AA10" i="13"/>
  <c r="V37" i="13"/>
  <c r="W37" i="13"/>
  <c r="X14" i="13"/>
  <c r="X17" i="13"/>
  <c r="AF16" i="13"/>
  <c r="AG25" i="13"/>
  <c r="AA19" i="13"/>
  <c r="Y37" i="13"/>
  <c r="Y24" i="13"/>
  <c r="Z21" i="13"/>
  <c r="Y27" i="13"/>
  <c r="AB22" i="13"/>
  <c r="AC19" i="13"/>
  <c r="AB27" i="13"/>
  <c r="AF38" i="13"/>
  <c r="W22" i="13"/>
  <c r="AC12" i="13"/>
  <c r="AD24" i="13"/>
  <c r="AD23" i="13"/>
  <c r="AH6" i="13"/>
  <c r="AI17" i="13"/>
  <c r="V8" i="13"/>
  <c r="AI8" i="13"/>
  <c r="AA6" i="13"/>
  <c r="X36" i="13"/>
  <c r="AA30" i="13"/>
  <c r="X31" i="13"/>
  <c r="AH37" i="13"/>
  <c r="AB11" i="13"/>
  <c r="AI27" i="13"/>
  <c r="Z12" i="13"/>
  <c r="AG37" i="13"/>
  <c r="AC15" i="13"/>
  <c r="AD37" i="13"/>
  <c r="AF18" i="13"/>
  <c r="AA15" i="13"/>
  <c r="V24" i="13"/>
  <c r="AF6" i="13"/>
  <c r="AF8" i="13"/>
  <c r="AH24" i="13"/>
  <c r="V30" i="13"/>
  <c r="Y30" i="13"/>
  <c r="Z25" i="13"/>
  <c r="AG35" i="13"/>
  <c r="AG13" i="13"/>
  <c r="AC18" i="13"/>
  <c r="AB39" i="13"/>
  <c r="AJ21" i="13"/>
  <c r="V27" i="13"/>
  <c r="AA13" i="13"/>
  <c r="X21" i="13"/>
  <c r="V23" i="13"/>
  <c r="AI23" i="13"/>
  <c r="AH29" i="13"/>
  <c r="AH9" i="13"/>
  <c r="AG17" i="13"/>
  <c r="AJ25" i="13"/>
  <c r="AF7" i="13"/>
  <c r="AF10" i="13"/>
  <c r="Y17" i="13"/>
  <c r="AJ9" i="13"/>
  <c r="AA7" i="13"/>
  <c r="AI16" i="13"/>
  <c r="AG11" i="13"/>
  <c r="AD36" i="13"/>
  <c r="AF11" i="13"/>
  <c r="V22" i="13"/>
  <c r="W24" i="13"/>
  <c r="AE23" i="13"/>
  <c r="AI14" i="13"/>
  <c r="AG16" i="13"/>
  <c r="AD9" i="13"/>
  <c r="Z16" i="13"/>
  <c r="AE24" i="13"/>
  <c r="AA14" i="13"/>
  <c r="AI32" i="13"/>
  <c r="AE28" i="13"/>
  <c r="V14" i="13"/>
  <c r="AC23" i="13"/>
  <c r="AF37" i="13"/>
  <c r="AA37" i="13"/>
  <c r="X8" i="13"/>
  <c r="V6" i="13"/>
  <c r="AJ6" i="13"/>
  <c r="AE8" i="13"/>
  <c r="AC30" i="13"/>
  <c r="AH16" i="13"/>
  <c r="AH12" i="13"/>
  <c r="AE25" i="13"/>
  <c r="AD25" i="13"/>
  <c r="AB25" i="13"/>
  <c r="V35" i="13"/>
  <c r="AB6" i="13"/>
  <c r="AB30" i="13"/>
  <c r="V20" i="13"/>
  <c r="AC31" i="13"/>
  <c r="AD35" i="13"/>
  <c r="V11" i="13"/>
  <c r="Z27" i="13"/>
  <c r="AA22" i="13"/>
  <c r="X39" i="13"/>
  <c r="AJ10" i="13"/>
  <c r="AE35" i="13"/>
  <c r="AE17" i="13"/>
  <c r="AJ7" i="13"/>
  <c r="Z28" i="13"/>
  <c r="X23" i="13"/>
  <c r="AD39" i="13"/>
  <c r="AJ22" i="13"/>
  <c r="X37" i="13"/>
  <c r="AD12" i="13"/>
  <c r="AE22" i="13"/>
  <c r="Y13" i="13"/>
  <c r="Y23" i="13"/>
  <c r="AB13" i="13"/>
  <c r="AH26" i="13"/>
  <c r="AE15" i="13"/>
  <c r="AE19" i="13"/>
  <c r="AE27" i="13"/>
  <c r="AI30" i="13"/>
  <c r="AG7" i="13"/>
  <c r="X10" i="13"/>
  <c r="AD14" i="13"/>
  <c r="AC22" i="13"/>
  <c r="AA9" i="13"/>
  <c r="AI33" i="13"/>
  <c r="AF30" i="13"/>
  <c r="AG19" i="13"/>
  <c r="AB35" i="13"/>
  <c r="AB18" i="13"/>
  <c r="AD20" i="13"/>
  <c r="AC24" i="13"/>
  <c r="V12" i="13"/>
  <c r="AD15" i="13"/>
  <c r="Y19" i="13"/>
  <c r="AJ14" i="13"/>
  <c r="Z6" i="13"/>
  <c r="AH17" i="13"/>
  <c r="AF20" i="13"/>
  <c r="W31" i="13"/>
  <c r="V10" i="13"/>
  <c r="X18" i="13"/>
  <c r="AB10" i="13"/>
  <c r="AG22" i="13"/>
  <c r="Y7" i="13"/>
  <c r="AD16" i="13"/>
  <c r="AC25" i="13"/>
  <c r="AG15" i="13"/>
  <c r="V31" i="13"/>
  <c r="Y20" i="13"/>
  <c r="Z39" i="13"/>
  <c r="AJ35" i="13"/>
  <c r="AJ30" i="13"/>
  <c r="W8" i="13"/>
  <c r="AC28" i="13"/>
  <c r="W25" i="13"/>
  <c r="AF15" i="13"/>
  <c r="W38" i="13"/>
  <c r="AF21" i="13"/>
  <c r="AC37" i="13"/>
  <c r="AH8" i="13"/>
  <c r="AH22" i="13"/>
  <c r="AF25" i="13"/>
  <c r="AA17" i="13"/>
  <c r="Z10" i="13"/>
  <c r="X12" i="13"/>
  <c r="W11" i="13"/>
  <c r="AJ8" i="13"/>
  <c r="AI31" i="13"/>
  <c r="AH38" i="13"/>
  <c r="AH23" i="13"/>
  <c r="AH14" i="13"/>
  <c r="V16" i="13"/>
  <c r="AB37" i="13"/>
  <c r="AF27" i="13"/>
  <c r="AA18" i="13"/>
  <c r="AE18" i="13"/>
  <c r="AJ18" i="13"/>
  <c r="W23" i="13"/>
  <c r="W19" i="13"/>
  <c r="X24" i="13"/>
  <c r="AI18" i="13"/>
  <c r="W30" i="13"/>
  <c r="AH19" i="13"/>
  <c r="X28" i="13"/>
  <c r="Y10" i="13"/>
  <c r="AD7" i="13"/>
  <c r="X20" i="13"/>
  <c r="AE12" i="13"/>
  <c r="AJ17" i="13"/>
  <c r="AC14" i="13"/>
  <c r="AB14" i="13"/>
  <c r="AI7" i="13"/>
  <c r="AH11" i="13"/>
  <c r="Z30" i="13"/>
  <c r="AF36" i="13"/>
  <c r="AC16" i="13"/>
  <c r="AJ38" i="13"/>
  <c r="V15" i="13"/>
  <c r="Y38" i="13"/>
  <c r="AB19" i="13"/>
  <c r="W6" i="13"/>
  <c r="AD30" i="13"/>
  <c r="AG12" i="13"/>
  <c r="AG38" i="13"/>
  <c r="Y28" i="13"/>
  <c r="AE16" i="13"/>
  <c r="AA38" i="13"/>
  <c r="AC10" i="13"/>
  <c r="W7" i="13"/>
  <c r="X11" i="13"/>
  <c r="Z7" i="13"/>
  <c r="AG6" i="13"/>
  <c r="AG30" i="13"/>
  <c r="AF28" i="13"/>
  <c r="X35" i="13"/>
  <c r="AC7" i="13"/>
  <c r="AC27" i="13"/>
  <c r="AJ11" i="13"/>
  <c r="AB7" i="13"/>
  <c r="V36" i="13"/>
  <c r="AH18" i="13"/>
  <c r="AC20" i="13"/>
  <c r="Z31" i="13"/>
  <c r="W18" i="13"/>
  <c r="AD13" i="13"/>
  <c r="AD17" i="13"/>
  <c r="V21" i="13"/>
  <c r="X38" i="13"/>
  <c r="AI35" i="13"/>
  <c r="AI21" i="13"/>
  <c r="AD8" i="13"/>
  <c r="AI20" i="13"/>
  <c r="AI37" i="13"/>
  <c r="AH39" i="13"/>
  <c r="AH35" i="13"/>
  <c r="AH36" i="13"/>
  <c r="AH25" i="13"/>
  <c r="AA28" i="13"/>
  <c r="Y6" i="13"/>
  <c r="AG36" i="13"/>
  <c r="AG24" i="13"/>
  <c r="AE36" i="13"/>
  <c r="AE31" i="13"/>
  <c r="Y31" i="13"/>
  <c r="Z15" i="13"/>
  <c r="Z20" i="13"/>
  <c r="AJ37" i="13"/>
  <c r="AJ31" i="13"/>
  <c r="AE13" i="13"/>
  <c r="AE21" i="13"/>
  <c r="AA23" i="13"/>
  <c r="Z37" i="13"/>
  <c r="AF22" i="13"/>
  <c r="V39" i="13"/>
  <c r="W39" i="13"/>
  <c r="AB12" i="13"/>
  <c r="AE11" i="13"/>
  <c r="W27" i="13"/>
  <c r="AA11" i="13"/>
  <c r="AB16" i="13"/>
  <c r="AC13" i="13"/>
  <c r="AJ16" i="13"/>
  <c r="V13" i="13"/>
  <c r="AE7" i="13"/>
  <c r="Z13" i="13"/>
  <c r="AI15" i="13"/>
  <c r="AH7" i="13"/>
  <c r="V25" i="13"/>
  <c r="AA20" i="13"/>
  <c r="Y39" i="13"/>
  <c r="AB15" i="13"/>
  <c r="Y21" i="13"/>
  <c r="Y8" i="13"/>
  <c r="B7" i="14"/>
  <c r="W17" i="13"/>
  <c r="V9" i="13"/>
  <c r="W9" i="13"/>
  <c r="AJ24" i="13"/>
  <c r="AI6" i="13"/>
  <c r="AD28" i="13"/>
  <c r="V28" i="13"/>
  <c r="AD11" i="13"/>
  <c r="W10" i="13"/>
  <c r="AE38" i="13"/>
  <c r="Z9" i="13"/>
  <c r="AI34" i="13"/>
  <c r="AH28" i="13"/>
  <c r="AE20" i="13"/>
  <c r="AH30" i="13"/>
  <c r="AD27" i="13"/>
  <c r="AD18" i="13"/>
  <c r="AE14" i="13"/>
  <c r="AD19" i="13"/>
  <c r="AF23" i="13"/>
  <c r="AI10" i="13"/>
  <c r="AA8" i="13"/>
  <c r="AI29" i="13"/>
  <c r="AG8" i="13"/>
  <c r="AH34" i="13"/>
  <c r="AI28" i="13"/>
  <c r="AG27" i="13"/>
  <c r="AG39" i="13"/>
  <c r="AG23" i="13"/>
  <c r="W36" i="13"/>
  <c r="AH21" i="13"/>
  <c r="AJ28" i="13"/>
  <c r="Y35" i="13"/>
  <c r="AH33" i="13"/>
  <c r="AI26" i="13"/>
  <c r="AG21" i="13"/>
  <c r="Y12" i="13"/>
  <c r="X7" i="13"/>
  <c r="AC9" i="13"/>
  <c r="V7" i="13"/>
  <c r="W16" i="13"/>
  <c r="Y9" i="13"/>
  <c r="AC21" i="13"/>
  <c r="X19" i="13"/>
  <c r="W15" i="13"/>
  <c r="AF35" i="13"/>
  <c r="X15" i="13"/>
  <c r="AJ13" i="13"/>
  <c r="Y11" i="13"/>
  <c r="AJ23" i="13"/>
  <c r="AJ39" i="13"/>
  <c r="Z18" i="13"/>
  <c r="AB23" i="13"/>
  <c r="AD22" i="13"/>
  <c r="X22" i="13"/>
  <c r="AF24" i="13"/>
  <c r="AJ27" i="13"/>
  <c r="AI39" i="13"/>
  <c r="AA25" i="13"/>
  <c r="AG9" i="13"/>
  <c r="AA21" i="13"/>
  <c r="V19" i="13"/>
  <c r="AF9" i="13"/>
  <c r="AD38" i="13"/>
  <c r="AH31" i="13"/>
  <c r="X30" i="13"/>
  <c r="AF31" i="13"/>
  <c r="Z38" i="13"/>
  <c r="Z23" i="13"/>
  <c r="AF19" i="13"/>
  <c r="AA12" i="13"/>
  <c r="AC38" i="13"/>
  <c r="AE6" i="13"/>
  <c r="AB20" i="13"/>
  <c r="AC36" i="13"/>
  <c r="AF14" i="13"/>
  <c r="W12" i="13"/>
  <c r="AF17" i="13"/>
  <c r="AD10" i="13"/>
  <c r="AI22" i="13"/>
  <c r="AA31" i="13"/>
  <c r="AH10" i="13"/>
  <c r="X16" i="13"/>
  <c r="AD21" i="13"/>
  <c r="X27" i="13"/>
  <c r="V18" i="13"/>
  <c r="AB9" i="13"/>
  <c r="AA36" i="13"/>
  <c r="Z17" i="13"/>
  <c r="AI11" i="13"/>
  <c r="AJ19" i="13"/>
  <c r="AI9" i="13"/>
  <c r="Z35" i="13"/>
  <c r="AG31" i="13"/>
  <c r="AA39" i="13"/>
  <c r="AE9" i="13"/>
  <c r="Z14" i="13"/>
  <c r="Y18" i="13"/>
  <c r="AI19" i="13"/>
  <c r="AB31" i="13"/>
  <c r="AJ36" i="13"/>
  <c r="AA27" i="13"/>
  <c r="AA16" i="13"/>
  <c r="AC39" i="13"/>
  <c r="AB8" i="13"/>
  <c r="AA35" i="13"/>
  <c r="AG10" i="13"/>
  <c r="W14" i="13"/>
  <c r="AA24" i="13"/>
  <c r="AD31" i="13"/>
  <c r="AE37" i="13"/>
  <c r="W21" i="13"/>
  <c r="AE10" i="13"/>
  <c r="Y14" i="13"/>
  <c r="AB24" i="13"/>
  <c r="Z19" i="13"/>
  <c r="AI25" i="13"/>
  <c r="AB38" i="13"/>
  <c r="AC11" i="13"/>
  <c r="AG18" i="13"/>
  <c r="AF12" i="13"/>
  <c r="AE39" i="13"/>
  <c r="AH27" i="13"/>
  <c r="Z11" i="13"/>
  <c r="Z24" i="13"/>
  <c r="AH15" i="13"/>
  <c r="Y22" i="13"/>
  <c r="AC6" i="13"/>
  <c r="AI12" i="13"/>
  <c r="AB28" i="13"/>
  <c r="W35" i="13"/>
  <c r="AE30" i="13"/>
  <c r="AJ12" i="13"/>
  <c r="V38" i="13"/>
  <c r="AJ15" i="13"/>
  <c r="Z22" i="13"/>
  <c r="AC8" i="13"/>
  <c r="AC35" i="13"/>
  <c r="AG20" i="13"/>
  <c r="Y16" i="13"/>
  <c r="X13" i="13"/>
  <c r="V17" i="13"/>
  <c r="AI38" i="13"/>
  <c r="AF39" i="13"/>
  <c r="AF13" i="13"/>
  <c r="AI13" i="13"/>
  <c r="W13" i="13"/>
  <c r="AB21" i="13"/>
  <c r="AI36" i="13"/>
  <c r="AB17" i="13"/>
  <c r="AG28" i="13"/>
  <c r="X25" i="13"/>
  <c r="X9" i="13"/>
  <c r="AE33" i="5"/>
  <c r="A33" i="5" s="1"/>
  <c r="A19" i="6"/>
  <c r="AE11" i="5"/>
  <c r="A11" i="5" s="1"/>
  <c r="AE13" i="5"/>
  <c r="AE23" i="5"/>
  <c r="A23" i="5" s="1"/>
  <c r="AE20" i="5"/>
  <c r="A20" i="5" s="1"/>
  <c r="AE34" i="5"/>
  <c r="A34" i="5" s="1"/>
  <c r="A24" i="6"/>
  <c r="A25" i="6"/>
  <c r="A15" i="6"/>
  <c r="AE14" i="5"/>
  <c r="A14" i="5" s="1"/>
  <c r="T14" i="11"/>
  <c r="W13" i="11"/>
  <c r="Y8" i="11"/>
  <c r="T13" i="11"/>
  <c r="Q17" i="11"/>
  <c r="Z17" i="11"/>
  <c r="U7" i="11"/>
  <c r="S6" i="11"/>
  <c r="R11" i="11"/>
  <c r="Z9" i="11"/>
  <c r="R6" i="11"/>
  <c r="X12" i="11"/>
  <c r="V14" i="11"/>
  <c r="R17" i="11"/>
  <c r="Z7" i="11"/>
  <c r="Z11" i="11"/>
  <c r="R14" i="11"/>
  <c r="S10" i="11"/>
  <c r="S14" i="11"/>
  <c r="U13" i="11"/>
  <c r="T10" i="11"/>
  <c r="R15" i="11"/>
  <c r="U19" i="11"/>
  <c r="U11" i="11"/>
  <c r="T15" i="11"/>
  <c r="V12" i="11"/>
  <c r="Z13" i="11"/>
  <c r="R12" i="11"/>
  <c r="Q14" i="11"/>
  <c r="X8" i="11"/>
  <c r="S11" i="11"/>
  <c r="R18" i="11"/>
  <c r="Z6" i="11"/>
  <c r="Z18" i="11"/>
  <c r="R10" i="11"/>
  <c r="R16" i="11"/>
  <c r="Z8" i="11"/>
  <c r="V7" i="11"/>
  <c r="W6" i="11"/>
  <c r="Z14" i="11"/>
  <c r="W11" i="11"/>
  <c r="T19" i="11"/>
  <c r="T18" i="11"/>
  <c r="W14" i="11"/>
  <c r="X18" i="11"/>
  <c r="V9" i="11"/>
  <c r="Y10" i="11"/>
  <c r="Y16" i="11"/>
  <c r="X9" i="11"/>
  <c r="T8" i="11"/>
  <c r="T16" i="11"/>
  <c r="Y14" i="11"/>
  <c r="Z16" i="11"/>
  <c r="Q15" i="11"/>
  <c r="T7" i="11"/>
  <c r="Q10" i="11"/>
  <c r="W10" i="11"/>
  <c r="T17" i="11"/>
  <c r="V15" i="11"/>
  <c r="W8" i="11"/>
  <c r="R8" i="11"/>
  <c r="U12" i="11"/>
  <c r="X19" i="11"/>
  <c r="Q19" i="11"/>
  <c r="S16" i="11"/>
  <c r="U15" i="11"/>
  <c r="W12" i="11"/>
  <c r="Y17" i="11"/>
  <c r="R7" i="11"/>
  <c r="W18" i="11"/>
  <c r="U16" i="11"/>
  <c r="X11" i="11"/>
  <c r="T11" i="11"/>
  <c r="W15" i="11"/>
  <c r="Q7" i="11"/>
  <c r="Y13" i="11"/>
  <c r="Y6" i="11"/>
  <c r="S12" i="11"/>
  <c r="Y7" i="11"/>
  <c r="V16" i="11"/>
  <c r="S13" i="11"/>
  <c r="X7" i="11"/>
  <c r="X17" i="11"/>
  <c r="T9" i="11"/>
  <c r="B5" i="12"/>
  <c r="W7" i="11"/>
  <c r="U8" i="11"/>
  <c r="R19" i="11"/>
  <c r="S19" i="11"/>
  <c r="V17" i="11"/>
  <c r="R9" i="11"/>
  <c r="Q11" i="11"/>
  <c r="Y19" i="11"/>
  <c r="Z19" i="11"/>
  <c r="U9" i="11"/>
  <c r="U17" i="11"/>
  <c r="X15" i="11"/>
  <c r="S7" i="11"/>
  <c r="S15" i="11"/>
  <c r="U14" i="11"/>
  <c r="Y9" i="11"/>
  <c r="X16" i="11"/>
  <c r="Y12" i="11"/>
  <c r="X14" i="11"/>
  <c r="V11" i="11"/>
  <c r="Q18" i="11"/>
  <c r="U6" i="11"/>
  <c r="Z10" i="11"/>
  <c r="V10" i="11"/>
  <c r="U18" i="11"/>
  <c r="S18" i="11"/>
  <c r="S17" i="11"/>
  <c r="Q12" i="11"/>
  <c r="V18" i="11"/>
  <c r="T6" i="11"/>
  <c r="Z12" i="11"/>
  <c r="U10" i="11"/>
  <c r="V13" i="11"/>
  <c r="X6" i="11"/>
  <c r="T12" i="11"/>
  <c r="W19" i="11"/>
  <c r="Y11" i="11"/>
  <c r="Q13" i="11"/>
  <c r="X10" i="11"/>
  <c r="V8" i="11"/>
  <c r="S9" i="11"/>
  <c r="X13" i="11"/>
  <c r="Q9" i="11"/>
  <c r="Q16" i="11"/>
  <c r="Q8" i="11"/>
  <c r="V19" i="11"/>
  <c r="W16" i="11"/>
  <c r="Q6" i="11"/>
  <c r="Y15" i="11"/>
  <c r="Z15" i="11"/>
  <c r="W17" i="11"/>
  <c r="V6" i="11"/>
  <c r="Y18" i="11"/>
  <c r="S8" i="11"/>
  <c r="R13" i="11"/>
  <c r="W9" i="11"/>
  <c r="AE31" i="5"/>
  <c r="A31" i="5" s="1"/>
  <c r="AK34" i="13" l="1"/>
  <c r="AK29" i="13"/>
  <c r="AK32" i="13"/>
  <c r="A17" i="5"/>
  <c r="A12" i="5"/>
  <c r="A21" i="5"/>
  <c r="AA18" i="11"/>
  <c r="A18" i="11" s="1"/>
  <c r="AK15" i="13"/>
  <c r="A10" i="5"/>
  <c r="AK28" i="13"/>
  <c r="AA8" i="11"/>
  <c r="AK25" i="13"/>
  <c r="AA10" i="11"/>
  <c r="AK11" i="13"/>
  <c r="A16" i="5"/>
  <c r="AK30" i="13"/>
  <c r="AA15" i="11"/>
  <c r="AK38" i="13"/>
  <c r="A38" i="13" s="1"/>
  <c r="AK18" i="13"/>
  <c r="AK19" i="13"/>
  <c r="AK9" i="13"/>
  <c r="AK12" i="13"/>
  <c r="AK27" i="13"/>
  <c r="AK24" i="13"/>
  <c r="AK37" i="13"/>
  <c r="A37" i="13" s="1"/>
  <c r="A15" i="5"/>
  <c r="A18" i="5"/>
  <c r="AA14" i="11"/>
  <c r="AA17" i="11"/>
  <c r="A17" i="11" s="1"/>
  <c r="A13" i="5"/>
  <c r="AK13" i="13"/>
  <c r="AK21" i="13"/>
  <c r="AK16" i="13"/>
  <c r="AA12" i="11"/>
  <c r="AA19" i="11"/>
  <c r="A19" i="11" s="1"/>
  <c r="AG14" i="14"/>
  <c r="U8" i="14"/>
  <c r="AG8" i="14"/>
  <c r="AE23" i="14"/>
  <c r="AE26" i="14"/>
  <c r="Z8" i="14"/>
  <c r="X13" i="14"/>
  <c r="X26" i="14"/>
  <c r="Z16" i="14"/>
  <c r="U12" i="14"/>
  <c r="W11" i="14"/>
  <c r="Z27" i="14"/>
  <c r="AB18" i="14"/>
  <c r="V18" i="14"/>
  <c r="Z18" i="14"/>
  <c r="V15" i="14"/>
  <c r="AC12" i="14"/>
  <c r="V26" i="14"/>
  <c r="AA19" i="14"/>
  <c r="X10" i="14"/>
  <c r="Y22" i="14"/>
  <c r="W14" i="14"/>
  <c r="AG24" i="14"/>
  <c r="AF23" i="14"/>
  <c r="X8" i="14"/>
  <c r="AE11" i="14"/>
  <c r="AE8" i="14"/>
  <c r="W27" i="14"/>
  <c r="AB24" i="14"/>
  <c r="U21" i="14"/>
  <c r="AC17" i="14"/>
  <c r="AB27" i="14"/>
  <c r="X16" i="14"/>
  <c r="W22" i="14"/>
  <c r="U10" i="14"/>
  <c r="AA20" i="14"/>
  <c r="AD11" i="14"/>
  <c r="AB19" i="14"/>
  <c r="U22" i="14"/>
  <c r="AA12" i="14"/>
  <c r="AA14" i="14"/>
  <c r="AD12" i="14"/>
  <c r="Y24" i="14"/>
  <c r="AG26" i="14"/>
  <c r="U14" i="14"/>
  <c r="U18" i="14"/>
  <c r="AD13" i="14"/>
  <c r="AG12" i="14"/>
  <c r="Y20" i="14"/>
  <c r="W13" i="14"/>
  <c r="U24" i="14"/>
  <c r="AF8" i="14"/>
  <c r="AE17" i="14"/>
  <c r="W10" i="14"/>
  <c r="AB20" i="14"/>
  <c r="AB22" i="14"/>
  <c r="AA27" i="14"/>
  <c r="AG13" i="14"/>
  <c r="AF11" i="14"/>
  <c r="AF15" i="14"/>
  <c r="AC9" i="14"/>
  <c r="AF24" i="14"/>
  <c r="AB8" i="14"/>
  <c r="AB25" i="14"/>
  <c r="U16" i="14"/>
  <c r="AC13" i="14"/>
  <c r="Z25" i="14"/>
  <c r="AD23" i="14"/>
  <c r="Y17" i="14"/>
  <c r="AA17" i="14"/>
  <c r="V13" i="14"/>
  <c r="AD27" i="14"/>
  <c r="AC18" i="14"/>
  <c r="AB14" i="14"/>
  <c r="AB12" i="14"/>
  <c r="Z17" i="14"/>
  <c r="V20" i="14"/>
  <c r="AA21" i="14"/>
  <c r="X19" i="14"/>
  <c r="AB9" i="14"/>
  <c r="AD24" i="14"/>
  <c r="AB15" i="14"/>
  <c r="AF17" i="14"/>
  <c r="AA9" i="14"/>
  <c r="Z15" i="14"/>
  <c r="AD21" i="14"/>
  <c r="V27" i="14"/>
  <c r="AF25" i="14"/>
  <c r="AG22" i="14"/>
  <c r="AG11" i="14"/>
  <c r="AF9" i="14"/>
  <c r="AF13" i="14"/>
  <c r="AE25" i="14"/>
  <c r="AE18" i="14"/>
  <c r="AA15" i="14"/>
  <c r="Y14" i="14"/>
  <c r="AB26" i="14"/>
  <c r="U15" i="14"/>
  <c r="Y12" i="14"/>
  <c r="X23" i="14"/>
  <c r="Y10" i="14"/>
  <c r="Y13" i="14"/>
  <c r="AD18" i="14"/>
  <c r="V14" i="14"/>
  <c r="X11" i="14"/>
  <c r="AA23" i="14"/>
  <c r="Y11" i="14"/>
  <c r="X12" i="14"/>
  <c r="AD8" i="14"/>
  <c r="AG23" i="14"/>
  <c r="Y8" i="14"/>
  <c r="AF20" i="14"/>
  <c r="AD9" i="14"/>
  <c r="Y16" i="14"/>
  <c r="AD25" i="14"/>
  <c r="Z10" i="14"/>
  <c r="AC16" i="14"/>
  <c r="AC15" i="14"/>
  <c r="X25" i="14"/>
  <c r="AD15" i="14"/>
  <c r="AG9" i="14"/>
  <c r="Z20" i="14"/>
  <c r="W18" i="14"/>
  <c r="W26" i="14"/>
  <c r="V23" i="14"/>
  <c r="AG15" i="14"/>
  <c r="AE9" i="14"/>
  <c r="AA16" i="14"/>
  <c r="AD14" i="14"/>
  <c r="AE21" i="14"/>
  <c r="AG18" i="14"/>
  <c r="V12" i="14"/>
  <c r="Z11" i="14"/>
  <c r="U25" i="14"/>
  <c r="U9" i="14"/>
  <c r="Z21" i="14"/>
  <c r="Z13" i="14"/>
  <c r="Z22" i="14"/>
  <c r="AG25" i="14"/>
  <c r="AG10" i="14"/>
  <c r="V8" i="14"/>
  <c r="Z9" i="14"/>
  <c r="AE22" i="14"/>
  <c r="W9" i="14"/>
  <c r="AE13" i="14"/>
  <c r="Z19" i="14"/>
  <c r="AC20" i="14"/>
  <c r="U23" i="14"/>
  <c r="AC21" i="14"/>
  <c r="X18" i="14"/>
  <c r="Y21" i="14"/>
  <c r="Y25" i="14"/>
  <c r="AA25" i="14"/>
  <c r="V24" i="14"/>
  <c r="V11" i="14"/>
  <c r="Y23" i="14"/>
  <c r="W19" i="14"/>
  <c r="AA11" i="14"/>
  <c r="Z26" i="14"/>
  <c r="U27" i="14"/>
  <c r="AF22" i="14"/>
  <c r="AE10" i="14"/>
  <c r="AE12" i="14"/>
  <c r="X17" i="14"/>
  <c r="AE27" i="14"/>
  <c r="W16" i="14"/>
  <c r="X15" i="14"/>
  <c r="U19" i="14"/>
  <c r="AC11" i="14"/>
  <c r="AD19" i="14"/>
  <c r="AG27" i="14"/>
  <c r="AF19" i="14"/>
  <c r="AF21" i="14"/>
  <c r="Y27" i="14"/>
  <c r="W23" i="14"/>
  <c r="Y18" i="14"/>
  <c r="Z24" i="14"/>
  <c r="W17" i="14"/>
  <c r="Y9" i="14"/>
  <c r="AE16" i="14"/>
  <c r="AB17" i="14"/>
  <c r="AC27" i="14"/>
  <c r="AB11" i="14"/>
  <c r="V19" i="14"/>
  <c r="W8" i="14"/>
  <c r="AF12" i="14"/>
  <c r="Z14" i="14"/>
  <c r="AB16" i="14"/>
  <c r="X22" i="14"/>
  <c r="AC8" i="14"/>
  <c r="V21" i="14"/>
  <c r="X14" i="14"/>
  <c r="V17" i="14"/>
  <c r="AC19" i="14"/>
  <c r="AA24" i="14"/>
  <c r="W24" i="14"/>
  <c r="AF27" i="14"/>
  <c r="AG16" i="14"/>
  <c r="AG20" i="14"/>
  <c r="AF10" i="14"/>
  <c r="AF14" i="14"/>
  <c r="AA8" i="14"/>
  <c r="AE24" i="14"/>
  <c r="AE19" i="14"/>
  <c r="AA22" i="14"/>
  <c r="AB13" i="14"/>
  <c r="AC14" i="14"/>
  <c r="AD26" i="14"/>
  <c r="Y15" i="14"/>
  <c r="W25" i="14"/>
  <c r="U20" i="14"/>
  <c r="W20" i="14"/>
  <c r="AB21" i="14"/>
  <c r="V10" i="14"/>
  <c r="AC26" i="14"/>
  <c r="V25" i="14"/>
  <c r="Z12" i="14"/>
  <c r="V22" i="14"/>
  <c r="X20" i="14"/>
  <c r="AG21" i="14"/>
  <c r="AE15" i="14"/>
  <c r="X24" i="14"/>
  <c r="X21" i="14"/>
  <c r="AD22" i="14"/>
  <c r="U26" i="14"/>
  <c r="AD10" i="14"/>
  <c r="AD20" i="14"/>
  <c r="AG19" i="14"/>
  <c r="U13" i="14"/>
  <c r="X27" i="14"/>
  <c r="AC23" i="14"/>
  <c r="V9" i="14"/>
  <c r="U11" i="14"/>
  <c r="W15" i="14"/>
  <c r="Y19" i="14"/>
  <c r="AG17" i="14"/>
  <c r="AF16" i="14"/>
  <c r="AE14" i="14"/>
  <c r="U17" i="14"/>
  <c r="AA13" i="14"/>
  <c r="W12" i="14"/>
  <c r="AA10" i="14"/>
  <c r="X9" i="14"/>
  <c r="AF18" i="14"/>
  <c r="AF26" i="14"/>
  <c r="AA26" i="14"/>
  <c r="AC24" i="14"/>
  <c r="Z23" i="14"/>
  <c r="AB23" i="14"/>
  <c r="AD17" i="14"/>
  <c r="AD16" i="14"/>
  <c r="Y26" i="14"/>
  <c r="W21" i="14"/>
  <c r="AC10" i="14"/>
  <c r="AA18" i="14"/>
  <c r="V16" i="14"/>
  <c r="AC25" i="14"/>
  <c r="AB10" i="14"/>
  <c r="AC22" i="14"/>
  <c r="AE20" i="14"/>
  <c r="AK20" i="13"/>
  <c r="A20" i="13" s="1"/>
  <c r="AK6" i="13"/>
  <c r="AK36" i="13"/>
  <c r="A22" i="5"/>
  <c r="AA13" i="11"/>
  <c r="A13" i="11" s="1"/>
  <c r="AA7" i="11"/>
  <c r="AK8" i="13"/>
  <c r="AA16" i="11"/>
  <c r="A16" i="11" s="1"/>
  <c r="AA11" i="11"/>
  <c r="AK7" i="13"/>
  <c r="AK17" i="13"/>
  <c r="AK33" i="13"/>
  <c r="AK10" i="13"/>
  <c r="AK22" i="13"/>
  <c r="AK14" i="13"/>
  <c r="A15" i="13" s="1"/>
  <c r="AK31" i="13"/>
  <c r="AK23" i="13"/>
  <c r="AA9" i="11"/>
  <c r="AK39" i="13"/>
  <c r="A39" i="13" s="1"/>
  <c r="AA6" i="11"/>
  <c r="W16" i="12"/>
  <c r="V15" i="12"/>
  <c r="U8" i="12"/>
  <c r="P8" i="12"/>
  <c r="U19" i="12"/>
  <c r="S6" i="12"/>
  <c r="P7" i="12"/>
  <c r="T12" i="12"/>
  <c r="S7" i="12"/>
  <c r="W15" i="12"/>
  <c r="V12" i="12"/>
  <c r="P10" i="12"/>
  <c r="U6" i="12"/>
  <c r="T6" i="12"/>
  <c r="Q12" i="12"/>
  <c r="R14" i="12"/>
  <c r="Q15" i="12"/>
  <c r="P13" i="12"/>
  <c r="T7" i="12"/>
  <c r="Q11" i="12"/>
  <c r="W19" i="12"/>
  <c r="S15" i="12"/>
  <c r="P9" i="12"/>
  <c r="W10" i="12"/>
  <c r="V14" i="12"/>
  <c r="V11" i="12"/>
  <c r="S11" i="12"/>
  <c r="U14" i="12"/>
  <c r="S18" i="12"/>
  <c r="P18" i="12"/>
  <c r="U13" i="12"/>
  <c r="S17" i="12"/>
  <c r="P11" i="12"/>
  <c r="P14" i="12"/>
  <c r="Q7" i="12"/>
  <c r="Q19" i="12"/>
  <c r="S16" i="12"/>
  <c r="U15" i="12"/>
  <c r="W13" i="12"/>
  <c r="V9" i="12"/>
  <c r="Q6" i="12"/>
  <c r="Q18" i="12"/>
  <c r="T9" i="12"/>
  <c r="R19" i="12"/>
  <c r="R13" i="12"/>
  <c r="W8" i="12"/>
  <c r="R12" i="12"/>
  <c r="W11" i="12"/>
  <c r="R16" i="12"/>
  <c r="Q8" i="12"/>
  <c r="P19" i="12"/>
  <c r="R15" i="12"/>
  <c r="R10" i="12"/>
  <c r="R6" i="12"/>
  <c r="V7" i="12"/>
  <c r="Q9" i="12"/>
  <c r="V19" i="12"/>
  <c r="R17" i="12"/>
  <c r="P17" i="12"/>
  <c r="V18" i="12"/>
  <c r="S12" i="12"/>
  <c r="V16" i="12"/>
  <c r="W12" i="12"/>
  <c r="S8" i="12"/>
  <c r="Q13" i="12"/>
  <c r="R9" i="12"/>
  <c r="U9" i="12"/>
  <c r="T18" i="12"/>
  <c r="T14" i="12"/>
  <c r="T13" i="12"/>
  <c r="W18" i="12"/>
  <c r="U16" i="12"/>
  <c r="P12" i="12"/>
  <c r="V17" i="12"/>
  <c r="S13" i="12"/>
  <c r="S19" i="12"/>
  <c r="V8" i="12"/>
  <c r="R11" i="12"/>
  <c r="Q10" i="12"/>
  <c r="S9" i="12"/>
  <c r="V10" i="12"/>
  <c r="W7" i="12"/>
  <c r="W9" i="12"/>
  <c r="V6" i="12"/>
  <c r="P16" i="12"/>
  <c r="T19" i="12"/>
  <c r="T10" i="12"/>
  <c r="P15" i="12"/>
  <c r="R18" i="12"/>
  <c r="W6" i="12"/>
  <c r="V13" i="12"/>
  <c r="T17" i="12"/>
  <c r="U18" i="12"/>
  <c r="S14" i="12"/>
  <c r="U12" i="12"/>
  <c r="T8" i="12"/>
  <c r="U11" i="12"/>
  <c r="R7" i="12"/>
  <c r="Q17" i="12"/>
  <c r="W17" i="12"/>
  <c r="R8" i="12"/>
  <c r="T15" i="12"/>
  <c r="T16" i="12"/>
  <c r="U10" i="12"/>
  <c r="U17" i="12"/>
  <c r="W14" i="12"/>
  <c r="P6" i="12"/>
  <c r="T11" i="12"/>
  <c r="Q14" i="12"/>
  <c r="Q16" i="12"/>
  <c r="S10" i="12"/>
  <c r="U7" i="12"/>
  <c r="AK26" i="13"/>
  <c r="AK35" i="13"/>
  <c r="A19" i="5"/>
  <c r="A10" i="13" l="1"/>
  <c r="A9" i="11"/>
  <c r="A13" i="13"/>
  <c r="A11" i="11"/>
  <c r="A14" i="11"/>
  <c r="A16" i="13"/>
  <c r="AI26" i="14"/>
  <c r="A26" i="14" s="1"/>
  <c r="A19" i="13"/>
  <c r="AI12" i="14"/>
  <c r="A9" i="13"/>
  <c r="AI18" i="14"/>
  <c r="Y16" i="12"/>
  <c r="A16" i="12" s="1"/>
  <c r="Y12" i="12"/>
  <c r="AI21" i="14"/>
  <c r="A21" i="14" s="1"/>
  <c r="A15" i="11"/>
  <c r="A18" i="13"/>
  <c r="Y9" i="12"/>
  <c r="AI27" i="14"/>
  <c r="A27" i="14" s="1"/>
  <c r="AI23" i="14"/>
  <c r="A23" i="14" s="1"/>
  <c r="A21" i="13"/>
  <c r="A7" i="13"/>
  <c r="Y6" i="12"/>
  <c r="A8" i="13"/>
  <c r="AI9" i="14"/>
  <c r="AI24" i="14"/>
  <c r="A24" i="14" s="1"/>
  <c r="AI22" i="14"/>
  <c r="A22" i="14" s="1"/>
  <c r="A11" i="13"/>
  <c r="Y8" i="12"/>
  <c r="Y19" i="12"/>
  <c r="A19" i="12" s="1"/>
  <c r="Y11" i="12"/>
  <c r="A23" i="13"/>
  <c r="A7" i="11"/>
  <c r="AI25" i="14"/>
  <c r="A25" i="14" s="1"/>
  <c r="AI15" i="14"/>
  <c r="AI8" i="14"/>
  <c r="A10" i="11"/>
  <c r="AI16" i="14"/>
  <c r="AI13" i="14"/>
  <c r="A24" i="13"/>
  <c r="A25" i="13"/>
  <c r="AI14" i="14"/>
  <c r="AI20" i="14"/>
  <c r="A20" i="14" s="1"/>
  <c r="AI11" i="14"/>
  <c r="Y17" i="12"/>
  <c r="A17" i="12" s="1"/>
  <c r="Y14" i="12"/>
  <c r="A15" i="12" s="1"/>
  <c r="Y7" i="12"/>
  <c r="A7" i="12" s="1"/>
  <c r="A14" i="13"/>
  <c r="AI19" i="14"/>
  <c r="A26" i="13"/>
  <c r="A8" i="11"/>
  <c r="Y15" i="12"/>
  <c r="A17" i="13"/>
  <c r="Y10" i="12"/>
  <c r="A10" i="12" s="1"/>
  <c r="Y18" i="12"/>
  <c r="A18" i="12" s="1"/>
  <c r="Y13" i="12"/>
  <c r="A22" i="13"/>
  <c r="AI17" i="14"/>
  <c r="AI10" i="14"/>
  <c r="A12" i="11"/>
  <c r="A12" i="13"/>
  <c r="A14" i="12" l="1"/>
  <c r="A13" i="14"/>
  <c r="A16" i="14"/>
  <c r="A19" i="14"/>
  <c r="A8" i="12"/>
  <c r="A14" i="14"/>
  <c r="A11" i="14"/>
  <c r="A13" i="12"/>
  <c r="A11" i="12"/>
  <c r="A17" i="14"/>
  <c r="A9" i="12"/>
  <c r="A12" i="14"/>
  <c r="A12" i="12"/>
  <c r="A9" i="14"/>
  <c r="A10" i="14"/>
  <c r="A15" i="14"/>
  <c r="A1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A. Medina C.</author>
  </authors>
  <commentList>
    <comment ref="GL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José A. Medina C.: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A. Medina C.</author>
  </authors>
  <commentList>
    <comment ref="C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José A. Medina C.: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<sst xmlns="http://schemas.openxmlformats.org/spreadsheetml/2006/main" count="1252" uniqueCount="620">
  <si>
    <t xml:space="preserve">PUNTOS 0RIGINALES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</t>
  </si>
  <si>
    <t xml:space="preserve">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</si>
  <si>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ESCALAFON NACIONAL          JUVENIL     MASCULINO                       2023 </t>
    </r>
    <r>
      <rPr>
        <b/>
        <sz val="18"/>
        <rFont val="Arial"/>
        <family val="2"/>
      </rPr>
      <t xml:space="preserve">                 </t>
    </r>
  </si>
  <si>
    <t>Club</t>
  </si>
  <si>
    <t>Fecha de Nacimiento</t>
  </si>
  <si>
    <t>Cat.</t>
  </si>
  <si>
    <t>Golden Coast Jr, Golf Foundation - GCJGF , PGA National, Fazio, West Palm Beach., Fl  6735 yds</t>
  </si>
  <si>
    <t>WAGR  International Golf Championship, The Biltmore, Coral Gables, Miami             7112 yds</t>
  </si>
  <si>
    <t>FSG   WAGE   Campeonata Sudamericano Amateur 2023, Quito Tenis &amp; Golf Club, Quito Ecuador          7356 yds</t>
  </si>
  <si>
    <t>FChG  Abierto Club de Golf Cachagua 2023, Valperaiso, Chile</t>
  </si>
  <si>
    <t>FVG   ProAm Junko Golf Club 2023  El Junko</t>
  </si>
  <si>
    <t>WAGR  FSGA-FJT, Florira State Univ, "54 Holes Majo". Seminollew GC, Tallahassee, Fl., 7150 yds</t>
  </si>
  <si>
    <t>FPG    WAGR  Torneo Internacional de Menores Lima Golf 2023, Peru</t>
  </si>
  <si>
    <t>FVG   WAGR  Clasificatorio Sudamericano Juvenil 2023, CCC y LCC  6611 / 6842 yds</t>
  </si>
  <si>
    <t>WAGR  XII Campeonato de Alicante, Melia Villaitana, Akicante, España   6800 yds</t>
  </si>
  <si>
    <t xml:space="preserve">HLGT Disney Junior Open, Disney World, Orlando, Fl.. 6641 yds </t>
  </si>
  <si>
    <t xml:space="preserve">FChG  Abierto Las Brisas Santo Domingo, Chile  </t>
  </si>
  <si>
    <t>FJT Indiab Spring Open, East Course, Boynton,Fl., 6750 yds</t>
  </si>
  <si>
    <t>FVG Torneo Amateur Los Anaucos GC, Los Anaucos, Miranda   5662 yds</t>
  </si>
  <si>
    <t>FJT  LPGA Open, LPGA Imternational Hill Course, Daytona Beach, Fl,¡.,  6835 yds</t>
  </si>
  <si>
    <t>HJGT 54 Holes Raleigh Open The Neuse GC, Clayti, NC   6703.yds</t>
  </si>
  <si>
    <t>FVG     WAGR  Torneo Juvenil Junko Golf Club, Gira IJGA  6250 yds</t>
  </si>
  <si>
    <t>FSGA  FJT Sandridge (13 -18 años) Sandridge GC, Dunes Course, VeroBeach, Fl.,                 6820 yds</t>
  </si>
  <si>
    <t>FVG    WAGR XXXVIII  Abierto de Venezuel, Guataparo  CC., Guataparo, Valencia   6700 yds</t>
  </si>
  <si>
    <t>FVG    WAGR XXXVIII  Abierto de Venezuel, Guataparo  CC., Guataparo, Valencia   6500 yds</t>
  </si>
  <si>
    <t>HJGT StoneBridge Junior Open, Stonebridge GC, Monroe, NC.,  6695 yds</t>
  </si>
  <si>
    <t>RFEG  Campeonato de España Sb18 , Zaudin Golf, Sevilla, España,   7112 yds</t>
  </si>
  <si>
    <t>WAGR   FSG   Campeonato Sudamericano Juvenil 2023, Cochabamba CC., Cochabamba, Bolivia  6839 yds</t>
  </si>
  <si>
    <t>IJGA   Preview at Panorama, Panorama GC., Conroe, TX.,  6630 yds</t>
  </si>
  <si>
    <t>FVG  !ra Parada Gira Juvenil de Oriente, PLC CC., Pto La Cruz Anzoategui</t>
  </si>
  <si>
    <t>FJT Okeeheelee Open, Okeeheelee Golf Course,Eagle Heron, West Palm Beach, FL.,  6734 yds</t>
  </si>
  <si>
    <t>OGA   Tiger Invitational, The Trails GC of Horton, Norton, OK,  6623 yds</t>
  </si>
  <si>
    <t>OGA  Husky Classic , Lincoln Golf Park West, Oklahoma City, OK.,    6576 yds</t>
  </si>
  <si>
    <t>OGA   2023 Owasso Invitational, Bailey Ranch GC, Owasso, OK  6726 yds</t>
  </si>
  <si>
    <t>FChG 3o Campeonato de Menores CC Granadilla, Club de Campo Granadilla, Chile</t>
  </si>
  <si>
    <t>FVG    WAGR  Torneo Amateur LCC, Lagunita CC., El Hatillo 6450 yds</t>
  </si>
  <si>
    <t>OGA  Pioner Invitational, StillWater CC., Still Water, OK  6495 yds</t>
  </si>
  <si>
    <t>FVG    WAGR   Torneo Juvenil IZCC - Gira IJGA, Izcaragua CC.,  6367 yds</t>
  </si>
  <si>
    <t xml:space="preserve">WAGR  Torneo Invitacional Amateur Internacional de Panama, Las Marias Hotel and Golf Resort, Panama </t>
  </si>
  <si>
    <t>WAGR AJGA Mayakoba Invitational, El Camaleon GC, Mexico</t>
  </si>
  <si>
    <t>FVG   WADR Torneo Amatarur FVG CCC, Caracas CC.         6611 yds</t>
  </si>
  <si>
    <t>OGA  6A West Regional, Meadow Lake, Enid, OK.,           6472 yds</t>
  </si>
  <si>
    <t>OGA Oklahoma 6A Boys State School Championship, Balley Ranch GC, Owasso, OK.,                   6651 yds</t>
  </si>
  <si>
    <t>FVG    WAGR   Torneo Juvenil FVG Gira IJGA, Guataparo CC, Valencia 6606 yds</t>
  </si>
  <si>
    <t>FChG $to Torneo de Menores 2023, Club de Golf Las Brisas de Chicureo "Copa Visa", Chile</t>
  </si>
  <si>
    <t>FVG     WAGR   Torneo Amateur FVG IZCC, Izcaragua CC.   6557 yds</t>
  </si>
  <si>
    <t>WAGR   AJGA  Nico Open Cluba Campestre de Medellin, Colombia 6800-7200 uds</t>
  </si>
  <si>
    <t>FChG  Abierto de Marbella , Marbella CC, Puchuncavi</t>
  </si>
  <si>
    <t>FVG Clasificacion Nacional Mat¡tch Play 2023 Caracas CC  6600 yds</t>
  </si>
  <si>
    <t>FVG    WAGR   Campeonato Nacional Match Play 2023, Caracas CC, 6200 yds</t>
  </si>
  <si>
    <t>FVG  Qualy Torneo Clasificacion Copa Andes 2023, Lagunita CC.,            6800 yds</t>
  </si>
  <si>
    <t>FVG    WAGRT   Clasificacion Copa Andes 2023, Lagunita CC.,  6080 yds</t>
  </si>
  <si>
    <t>FVG   WAGR  Torneo Amateur FVG San Miguel CC., Maturin</t>
  </si>
  <si>
    <t>FVG    WAGR  Torneo Amateur  JGC  6200 yds</t>
  </si>
  <si>
    <t>HJGT Orange County National Summer Jr. Open, Orangr County National Gc., FL.,   6699 yds</t>
  </si>
  <si>
    <t>FSGA  USGA Qualitying, Eagle Creek Golf &amp;CC, Naples, Fl.,   6965</t>
  </si>
  <si>
    <t>FVG    WAGR  VIII Abierto VAGC, Valle Arroba GC, Caracas,   6312 yds</t>
  </si>
  <si>
    <t>FChG  FGS Sport Pro Tour 15va Fecha, Club de Polo y Equitacion San Cristobal, Vitacura Chile 7083 yds</t>
  </si>
  <si>
    <t>PGA  HSGA  High School Boys Golf Natinal Invitational, Frisco, Tx  7010,6820,6720 yds</t>
  </si>
  <si>
    <t>FSGA FJT  Junior Amayeur Match P`lay (16-18). The Palencia Club, Stv Augustine, FL.,  CS yds6</t>
  </si>
  <si>
    <t>AJGA Arnold Palmer junior invitational, Arnold Palmer Bay Hill Club &amp; Resort, Orlando, FL.,  7374 yds</t>
  </si>
  <si>
    <t>OPTIMIST International Jr Golf Champ., Trump National Doral, Blue Monster, Miami Fl.,  6581 yds</t>
  </si>
  <si>
    <t>FVG  WAGR    Torneo Scratch FVG, VAGC  /  LCC  6300 / 6800  yds</t>
  </si>
  <si>
    <t>AJGA   UHY Baltimore Junior, Woodholme CC., Pikeville, MD    6919 yds</t>
  </si>
  <si>
    <t>FChG  FGS Sport Pro Tour 16va Fecha, Club de Golf Rocas de Santo Domingo, Chile 6740 yds</t>
  </si>
  <si>
    <t>WAGR   FChG Campmpeonato Juvenil de Chile, Hacienda de Chicureo GC, Chile, 6900 yds</t>
  </si>
  <si>
    <t>AJGA Atlanta Classic - uhy, Planterra Club, Peach Tree City, GA  6943 yds</t>
  </si>
  <si>
    <t>FVG      Torneo Juvenil  Gira IJGA, Marriott Maracay  6600yds</t>
  </si>
  <si>
    <t>HJGT Nashville Summer Jr O,pen, Hermitage GC Old Hikory, TN  6539 yds</t>
  </si>
  <si>
    <t>OJGT 2022 Talor Gooch Fall Challenge, John Conrad Golf Course, Midwest City, OK                                 6825 yds</t>
  </si>
  <si>
    <t>OJGT Bayley Ranch Bash, Bayley Ranch GC, owasso, OK  6728 yds</t>
  </si>
  <si>
    <t>HJGT Charlotte Fall Junior Open, Monroe CC, Monroe, NC.,   6548 yds</t>
  </si>
  <si>
    <t xml:space="preserve">OJGT   Lincoln Park Beast of The East Classic, Lincoln Park Course    6221 yds  </t>
  </si>
  <si>
    <t>FVG   WAGR  Abierto Lagunita 2023, Lagunita GC., El Hatillo 6909 yds</t>
  </si>
  <si>
    <t>HJGT  Jekyll Island Fall Jr Open, Jekyll Island GC, GA  6359 yds</t>
  </si>
  <si>
    <t>FVG     WAGR   18th Abierto de Barquisimeto, Barquisimeto GC, Lara</t>
  </si>
  <si>
    <t xml:space="preserve">WAGR FChG  Abierto Brisas de Chicureo, Club de Golf Brisas de Chicureo, Chile,  6789 yds </t>
  </si>
  <si>
    <t xml:space="preserve">FVG  III Parada Gira Oriental de Golf Menor, La Salina GC, Lecherias </t>
  </si>
  <si>
    <t>FVG   Clasificacion Nacional Juvenil 2023, VAGC, 6400 yds</t>
  </si>
  <si>
    <t>FVG    WAGR   Nacional Juvenil 2023. VAGC,   6400 yds</t>
  </si>
  <si>
    <t>OJGT  Lincoln Park Best of the West Classic, Lincoln Park, OK   6576 yds</t>
  </si>
  <si>
    <t>WAGR   FSGA 12th fjt Chap. Lakewood Nat GC, Comander course, Lakewood Ranch Fl.,  7064 yds</t>
  </si>
  <si>
    <t>Billy Herschel Junior Championship, Orange Park, Fl 6708 ydsEagle Harbor Club</t>
  </si>
  <si>
    <t xml:space="preserve">FVG    WAGR  Campeonato Nacional Amateur GCC, Valencia  6600 yds  </t>
  </si>
  <si>
    <t>FChG  Abierto La Hacienda de Chicureo, Chile  7297 yds</t>
  </si>
  <si>
    <t>FChG  III Joaquin Invitational, Club de Golf La Dehesa, Santiago, Chile  6800 Yds</t>
  </si>
  <si>
    <t>FVG    WAGR   Invitacional Juvenil LCC  Lagunita CC, La Lagunita  6900 yds</t>
  </si>
  <si>
    <t>FChG   WAGR  18 Fecha Club de Golf de Chicureo 6709 yds</t>
  </si>
  <si>
    <t>DAGC  Dade Amateur Golf Championship, Miami Lakes, Miami  6757 yds</t>
  </si>
  <si>
    <t>AAG     WAGR     51 Copa Tailhade, Los Lagartos CC, Pilar, AE   6620</t>
  </si>
  <si>
    <t>FVG    WAGR   Internacional Juvenil Guataparo CC 2023  6550 yds</t>
  </si>
  <si>
    <t xml:space="preserve">AAG      WAGR  Campeonato Nacional por Golpes, Marindale GC, AR   6536 </t>
  </si>
  <si>
    <t>FHSAA Florida High School Golf Championshi</t>
  </si>
  <si>
    <t>FChG  Abierto Los leones, Clug de Golf Los Leones, Las Condes Santiago Chile         6902 yds</t>
  </si>
  <si>
    <t>WAGR USGA St Augustine Amateur, St Johns Golf Club, Championship Course, Elkton, St Augustine FL  6825 yds</t>
  </si>
  <si>
    <t>FChg  Abierto Sport Frances, Club de Golf Sport Frances, Viacura, Chile   6904 yds</t>
  </si>
  <si>
    <t>FVG    WAGR   XIII Abierto Sambil 2023, Izcaragua CC.,  Mampote 6400 yds</t>
  </si>
  <si>
    <t>FChg  Abierto -de Chile Club de Golf La Dehesa, La Barnechea, Chile,  6875 yds</t>
  </si>
  <si>
    <t>TORNEOS REPORTADOS ULTIMOS 12 MESES</t>
  </si>
  <si>
    <t>TOTAL PUNTOS   MAX OCHO MEJORES</t>
  </si>
  <si>
    <t>Puntos</t>
  </si>
  <si>
    <t>Jugador</t>
  </si>
  <si>
    <t>ANDRES MARTINEZ</t>
  </si>
  <si>
    <t>IZCC</t>
  </si>
  <si>
    <t>NICOLAS BENCOMO</t>
  </si>
  <si>
    <t>GCC</t>
  </si>
  <si>
    <t>DANIEL E VANOSOSTE</t>
  </si>
  <si>
    <t>FVG</t>
  </si>
  <si>
    <t>SEBASTIAN SALAZAR</t>
  </si>
  <si>
    <t>VAGC</t>
  </si>
  <si>
    <t>HERNAN SALAZAR</t>
  </si>
  <si>
    <t>LCGC</t>
  </si>
  <si>
    <t>IGNACIO ZAPATA</t>
  </si>
  <si>
    <t>LCC</t>
  </si>
  <si>
    <t>DIEGO HERRERA</t>
  </si>
  <si>
    <t>ALEJANDRO RIVAS</t>
  </si>
  <si>
    <t xml:space="preserve">GUSTAVO ANDRES BELLO M. </t>
  </si>
  <si>
    <t>DANIEL MENA</t>
  </si>
  <si>
    <t>SIMON CAPOCCI</t>
  </si>
  <si>
    <t>SEBASTIAN A. MARTINEZ</t>
  </si>
  <si>
    <t>LEON MISHKIN</t>
  </si>
  <si>
    <t>LUIS CARLOS ORTEGA</t>
  </si>
  <si>
    <t>JGC</t>
  </si>
  <si>
    <t>JUAN A RODRIGUEZ</t>
  </si>
  <si>
    <t xml:space="preserve">RUBEN  HUIZA </t>
  </si>
  <si>
    <t>SANTIAGO BIANCHI</t>
  </si>
  <si>
    <t>DIEGO GARCIA</t>
  </si>
  <si>
    <t>DIEGO GUIA</t>
  </si>
  <si>
    <t>ENRIQUE E. MENA</t>
  </si>
  <si>
    <t xml:space="preserve"> JOSE LOARDO MEDINA</t>
  </si>
  <si>
    <t>VICTOR HERRERA</t>
  </si>
  <si>
    <t>JOSE M CARLETTA</t>
  </si>
  <si>
    <t>BGC</t>
  </si>
  <si>
    <t>AARON LOPEZ</t>
  </si>
  <si>
    <t>JUAN F PEREZ CANTO</t>
  </si>
  <si>
    <t>SEBASTIAN BARROYETA</t>
  </si>
  <si>
    <t>SMCC</t>
  </si>
  <si>
    <t>JAVIER AÑEZ</t>
  </si>
  <si>
    <t>VICENTE E. LOSA</t>
  </si>
  <si>
    <t>CCC</t>
  </si>
  <si>
    <t>NICOLA FERRARA B</t>
  </si>
  <si>
    <t>ALEJANDRO GUTIERREZ</t>
  </si>
  <si>
    <t>LSGC</t>
  </si>
  <si>
    <t>SANTIAGO NAVARRO V</t>
  </si>
  <si>
    <t>FELIPE ALVAREZ</t>
  </si>
  <si>
    <t>GREGORIO RUIZ DE AZUA</t>
  </si>
  <si>
    <t>JOSE JESUS MARTINEZ</t>
  </si>
  <si>
    <t>GUILLERMO J MARIN D</t>
  </si>
  <si>
    <t xml:space="preserve">JOFIEL DELGADO </t>
  </si>
  <si>
    <t>JUAN R LORETO</t>
  </si>
  <si>
    <t>MARCO GONZALEZ A</t>
  </si>
  <si>
    <t>ELIAS AUIKAIL</t>
  </si>
  <si>
    <t>CGC</t>
  </si>
  <si>
    <t>LEONARDO MORATE</t>
  </si>
  <si>
    <t>DANIEL TUA</t>
  </si>
  <si>
    <t>MCC</t>
  </si>
  <si>
    <t>SAUL RODRIGUEZ</t>
  </si>
  <si>
    <t>ANDONI GUTIERREZ</t>
  </si>
  <si>
    <t>DIEGO RIVERO</t>
  </si>
  <si>
    <t>DIEGO LEON G</t>
  </si>
  <si>
    <t>JOSE TIRADO</t>
  </si>
  <si>
    <t>HECTOR CASTILLO</t>
  </si>
  <si>
    <t>NICOLAS MOLERO</t>
  </si>
  <si>
    <t>JHEILER MORALES NIETO</t>
  </si>
  <si>
    <t>AARON VARGAS</t>
  </si>
  <si>
    <t>ADRIAN LUGO</t>
  </si>
  <si>
    <t>MRR</t>
  </si>
  <si>
    <t>ALEJANDRO IGLESIAS</t>
  </si>
  <si>
    <t>ANIBAL E. RODRIGUEZ</t>
  </si>
  <si>
    <t>DIEGO BATISTA</t>
  </si>
  <si>
    <t>FABIO LUENGO</t>
  </si>
  <si>
    <t>FEDERICO ROSSINI</t>
  </si>
  <si>
    <t>FELIX J OTAMENDI</t>
  </si>
  <si>
    <t>GEORGE BRADA</t>
  </si>
  <si>
    <t>GUSTAVO NUÑEZ</t>
  </si>
  <si>
    <t>JERAK PAVEL</t>
  </si>
  <si>
    <t>JESUS SABA</t>
  </si>
  <si>
    <t>JOSEPH GEDALY</t>
  </si>
  <si>
    <t>JUAN MANUEL AVILA</t>
  </si>
  <si>
    <t>KENDRY VILLASMIL</t>
  </si>
  <si>
    <t>CGSV</t>
  </si>
  <si>
    <t>MATEO NUÑEZ</t>
  </si>
  <si>
    <t>MATIAS SAAVEDRA</t>
  </si>
  <si>
    <t>MAURICIO DEGWITZ</t>
  </si>
  <si>
    <t>MIGUEL DIAZ</t>
  </si>
  <si>
    <t>MIGUEL MARQUEZ</t>
  </si>
  <si>
    <t>MOISES SANCHEZ</t>
  </si>
  <si>
    <t>PLC</t>
  </si>
  <si>
    <t>NICOLAS TOPEL</t>
  </si>
  <si>
    <t>RAFAEL YANES</t>
  </si>
  <si>
    <t>RAMON VIELMA</t>
  </si>
  <si>
    <t>RICARDO ARCAY</t>
  </si>
  <si>
    <t>SAMUEL GUILLEN</t>
  </si>
  <si>
    <t xml:space="preserve">SANTIAGO  CAMACHO </t>
  </si>
  <si>
    <t>SANTIAGO TAMAYO</t>
  </si>
  <si>
    <t>SEBASTIAN A. NAVARRO V,</t>
  </si>
  <si>
    <t>SEBASTIAN PANTICH</t>
  </si>
  <si>
    <t>SEBASTIAN TERMINI</t>
  </si>
  <si>
    <t>(*) Incluye jugadores Pre juveniles que han ganado puntos en la categoria Juvenil</t>
  </si>
  <si>
    <t>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</t>
  </si>
  <si>
    <t xml:space="preserve">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</t>
  </si>
  <si>
    <t xml:space="preserve">             PUNTOS AJUSTADOS                                       PUNTOS AJUSTADOS                                                         PUNTOS AJUSTADOS                                            PUNTOS AJUSTADOS                                                                                 PUNTOS AJUSTADOS                                           PUNTOS AJUSTADOS                                                          PUNTOS AJUSTADOS                                           PUNTOS AJUSTADOS                                                       PUNTOS AJUSTADOS                                            PUNTOS AJUSTADOS                                                         PUNTOS AJUSTADOS                                           PUNTOS AJUSTADOS                                                                                                         </t>
  </si>
  <si>
    <r>
      <t xml:space="preserve">                                                                       </t>
    </r>
    <r>
      <rPr>
        <b/>
        <sz val="16"/>
        <rFont val="Arial"/>
        <family val="2"/>
      </rPr>
      <t xml:space="preserve">ESCALAFON NACIONAL        JUVENIL        FEMENINO             2023                </t>
    </r>
  </si>
  <si>
    <t>Categoria</t>
  </si>
  <si>
    <t>WAGR  International Golf Championship, The Biltmore, Coral Gables, Miami             6050 yds</t>
  </si>
  <si>
    <t>FVG   WAGR  Clasificatorio Sudamericano Juvenil 2023, CCC y LCC  6348 / 6458 yds</t>
  </si>
  <si>
    <t>FVG     WAGR  Torneo Juvenil Junko Golf Club, Gira IJGA  6000 yds</t>
  </si>
  <si>
    <t>FVG    WAGR XXXVIII  Abierto de Venezuel, Guataparacc., Guataparo, Valencia   6000 yds</t>
  </si>
  <si>
    <t>WAGR   FSG   Campeonato Sudamericano Juvenil 2023, Cochabamba CC., Cochabamba, Bolivia  5824 yds</t>
  </si>
  <si>
    <t xml:space="preserve">FChG Abierto Los Lirios, Club de Golf Los Lirios, Rancagua, Chile </t>
  </si>
  <si>
    <t>AJGA  Visit Sebring Preview, Deer Run Golg Course, Sebring, FL  5599 yds</t>
  </si>
  <si>
    <t>FVG    WAGR  Torneo Amateur LCC, Lagunita CC., El Hatillo 6100 yds</t>
  </si>
  <si>
    <t>FChG  Abierto Las Araucarias. Club de Golf Las Araucarias. Chile,  6572 yds</t>
  </si>
  <si>
    <t>FVG    WAGR   Torneo Juvenil IZCC - Gira IJGA, Izcaragua CC.,  5982 yds</t>
  </si>
  <si>
    <t>FVG   WADR Torneo Amatarur FVG CCC, Caracas CC.        6000 yds</t>
  </si>
  <si>
    <t>FVG    WAGR   Torneo Juvenil FVG Gira IJGA, Guataparo CC, Valencia 6258 yds</t>
  </si>
  <si>
    <t>FVG     WAGR   Torneo Amateur FVG IZCC, Izcaragua CC.   5872 yds</t>
  </si>
  <si>
    <t>WAGR   AJGA  Nico Open Cluba Campestre de Medellin, Colombia 6000-6200 yards</t>
  </si>
  <si>
    <t>FVG    WAGR  Torneo Amateur  JGC  6000 yds</t>
  </si>
  <si>
    <t>HJGT Orange County National Summer Jr. Open, Orangr County National Gc., FL.,   5736 yds</t>
  </si>
  <si>
    <t>FVG    WAGR  Abierto VAGC, Valle Arroba GC, Caracas,   6100 yds</t>
  </si>
  <si>
    <t>WAGR   FChG Campmpeonato Juvenil de Chile, Hacienda de Chicureo GC, Chile, 6000 yds</t>
  </si>
  <si>
    <t>FVG      Torneo Juvenil  Gira IJGA, Marriott Maracay  5800 yds</t>
  </si>
  <si>
    <t>FVG   WAGR  Abierto Lagunita 2023, Lagunita GC., El Hatillo 6200 yds</t>
  </si>
  <si>
    <t xml:space="preserve">WAGR FChG  Abierto Brisas de Chicureo, Club de Golf Brisas de Chicureo, Chile,  5900 yds </t>
  </si>
  <si>
    <t>FVG    WAGR   Nacional Juvenil 2023. VAGC,   6000 yds</t>
  </si>
  <si>
    <t>FSGA 12th FJT Tour Champ, Lakewood Nat GC. Lakewood Ranch, Commodore Course, FL 5934 yds</t>
  </si>
  <si>
    <t xml:space="preserve">FVG    WAGR  Campeonato Nacional Amateur GCC, Valencia  6200 yds  </t>
  </si>
  <si>
    <t>FChG  Abierto La Hacienda de Chicureo, Chile  5301  yds</t>
  </si>
  <si>
    <t>FVG     Invitacional Juvenil LCC  Lagunita CC, La Lagunita  6200 yds</t>
  </si>
  <si>
    <t>WAGR   WALA 2023  San Isidro Gol Club, Fatima Argentina</t>
  </si>
  <si>
    <t>FSG    WAGR   COPA Andes 2023, Cali Colombia</t>
  </si>
  <si>
    <t>FVG    WAGR   XIII Abierto sambil 2023, izcaragua CC   6300 YDS</t>
  </si>
  <si>
    <t xml:space="preserve"> </t>
  </si>
  <si>
    <t>IVANNA FLORES</t>
  </si>
  <si>
    <t>MARIA M TABLANTE</t>
  </si>
  <si>
    <t>KAMILA PRIETO</t>
  </si>
  <si>
    <t>MICHELLE BARRIOS</t>
  </si>
  <si>
    <t>TATIANA RUESTA</t>
  </si>
  <si>
    <t>VERONICA RODRIGUEZ</t>
  </si>
  <si>
    <t>NICOLE SAHAGUN</t>
  </si>
  <si>
    <t>ANDREA GONZALEZ</t>
  </si>
  <si>
    <t>IZZZ</t>
  </si>
  <si>
    <t>MARIAANGELES LOZADA</t>
  </si>
  <si>
    <t>ARIADNA CARVALHO</t>
  </si>
  <si>
    <t>SOFIA SAAVEDRA</t>
  </si>
  <si>
    <t>JENNIFER CONVERSE</t>
  </si>
  <si>
    <t>DANIELA ALVAREZ</t>
  </si>
  <si>
    <t>VALENTINA HIRTADO</t>
  </si>
  <si>
    <t>IVANNA V ALVAREZ</t>
  </si>
  <si>
    <t>ISABELLA FLORES Z</t>
  </si>
  <si>
    <t>CSV</t>
  </si>
  <si>
    <t>MELISA GUERRA L</t>
  </si>
  <si>
    <t>FABIANA BRACO</t>
  </si>
  <si>
    <t>OKIRA QUINTERO</t>
  </si>
  <si>
    <t>KKINDA ABOU</t>
  </si>
  <si>
    <t xml:space="preserve">DANIELLA ALASTRE V. </t>
  </si>
  <si>
    <t>XULENG ZERPA CHAN</t>
  </si>
  <si>
    <t>FEDERICA SIAUT</t>
  </si>
  <si>
    <t>ISABELA BRICEÑO</t>
  </si>
  <si>
    <t>STEFANIA CAPOZZI</t>
  </si>
  <si>
    <t>MARCELA ANTICH</t>
  </si>
  <si>
    <t>IVANNA REVILLA</t>
  </si>
  <si>
    <t>CRISTINA GARCIA</t>
  </si>
  <si>
    <t>PAULA RAMIREZ</t>
  </si>
  <si>
    <t>GIA DIAZ</t>
  </si>
  <si>
    <t>MARIA VALERIA VERA</t>
  </si>
  <si>
    <t>MARIA ELENA JORDAN</t>
  </si>
  <si>
    <t>VALENTINA RAMOS</t>
  </si>
  <si>
    <t>JULIETA HERNANDEZ</t>
  </si>
  <si>
    <t>ALIX NIETO</t>
  </si>
  <si>
    <t xml:space="preserve"> ANGIE LEZAMA R.</t>
  </si>
  <si>
    <t>AGATHA MARTINEZ</t>
  </si>
  <si>
    <t>ANA FERNANDA CHALBAUD</t>
  </si>
  <si>
    <t>ANA V SOTO</t>
  </si>
  <si>
    <t>ANDREINA FEBRES</t>
  </si>
  <si>
    <t>CAMILA CARBALLO</t>
  </si>
  <si>
    <t>CCM</t>
  </si>
  <si>
    <t>CLEMENTINA LAURIA</t>
  </si>
  <si>
    <t>JENIFER DARTHENAY</t>
  </si>
  <si>
    <t>JERAK ATHINA</t>
  </si>
  <si>
    <t>MARCELA DI INARDO</t>
  </si>
  <si>
    <t>MARCELA GUERRA L</t>
  </si>
  <si>
    <t>MARIA E JORDAN PADILLA</t>
  </si>
  <si>
    <t>MARIA EMILIA PACIFICO O.</t>
  </si>
  <si>
    <t>MARIA F MENDOZA</t>
  </si>
  <si>
    <t>MARIA J DIGIOSAFAT</t>
  </si>
  <si>
    <t>MARIA MARCELA EID</t>
  </si>
  <si>
    <t>MARIA V FONTAL</t>
  </si>
  <si>
    <t>MARIANGEL MARTINEZ</t>
  </si>
  <si>
    <t>MERLE CHACON</t>
  </si>
  <si>
    <t>NICOLE SARDINHA</t>
  </si>
  <si>
    <t>SABINA FONTANA S</t>
  </si>
  <si>
    <t>SAMANTHA PEREZ</t>
  </si>
  <si>
    <t>SOPHIA LOPEZ</t>
  </si>
  <si>
    <t>STEEFANY ZHEN</t>
  </si>
  <si>
    <t>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</t>
  </si>
  <si>
    <t>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</t>
  </si>
  <si>
    <r>
      <t xml:space="preserve">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                                                                            ESCALAFON       NACIONAL              PRE JUVENIL MASCULINO                       2023   </t>
    </r>
    <r>
      <rPr>
        <b/>
        <sz val="10"/>
        <rFont val="Arial"/>
        <family val="2"/>
      </rPr>
      <t xml:space="preserve">               </t>
    </r>
  </si>
  <si>
    <t>FJT OCALA Open, Ocala GC, Ocala, Fl.,  6569 yds</t>
  </si>
  <si>
    <t>FVG       Torneo Juvenil Junko Golf Club, Gira IJGA  6250 yds</t>
  </si>
  <si>
    <t xml:space="preserve">HJGT  Mission Inn Spring Junior Open. Mission Inn Resort, Howey inn th Hills, Fl.,6681 yds </t>
  </si>
  <si>
    <t>HJGT Disney LBV Junior Open, Walt Didney World, Lake Buena Vista, FL.,  6714 yds</t>
  </si>
  <si>
    <t>FVG    WAGR  Torneo Amateur LCC, Lagunita CC., El Hatillo6450 yds</t>
  </si>
  <si>
    <t>FVG       Torneo Juvenil IZCC - Gira IJGA, Izcaragua CC.,  5982 yds</t>
  </si>
  <si>
    <t>FVG   WADR Torneo Amatarur FVG CCC, Caracas CC.        6611 yds</t>
  </si>
  <si>
    <t>FVG     Torneo Juvenil FVG Gira IJGA, Guataparo CC, Valencia 6300 yds</t>
  </si>
  <si>
    <t xml:space="preserve">US KIDS Venezuela                                         Valle arriba GC                                                                        TEE 7  </t>
  </si>
  <si>
    <t>US KIDS Venezuela                                         Valle arriba GC                                                                        TEE 6</t>
  </si>
  <si>
    <t>FVG  Clasificacion Sudamericano Pre Juvenil 2023, VAGC, LCC,  Caracas   6251 / 6458  yds</t>
  </si>
  <si>
    <t>HJGT Lake Nonna Junior Open, Lake Nonna Golf&amp; CC., Orlando, Fl.,   6718 yds</t>
  </si>
  <si>
    <t>FVG    WAGR  torneo Scratch FVG, VAGC  /  LCC                         6300 / 6800  yds</t>
  </si>
  <si>
    <t>FSG   WAGR   Sudamericano Prejuvenil, Club de Polo y Equitacon, Santiago Chile,  6865 yds</t>
  </si>
  <si>
    <t>HJGT  Disney Fall Junior Open, Walt Disney World Palms Course Orlando,  6753 yds</t>
  </si>
  <si>
    <t>FVG      Invitacional Juvenil LCC  Lagunita CC, La Lagunita  6400 yds</t>
  </si>
  <si>
    <t>HJGT Orlando Junior Open, Eagle Creek GC., Orlando, Fl   6785 yds</t>
  </si>
  <si>
    <t>HJGT Winter green Jr Open, @OCN , Orange County Nat GC, Winter Green, FL  6696 yds</t>
  </si>
  <si>
    <t>FVG      Internacional Juvenil Guataparo CC 2023  6550 yds</t>
  </si>
  <si>
    <t>JOSE LOARDO MEDINA</t>
  </si>
  <si>
    <t>ABELARDO ROCHA</t>
  </si>
  <si>
    <t>LEONARDO MAROTE</t>
  </si>
  <si>
    <t>CARLOS PEREZ MARTINEZ</t>
  </si>
  <si>
    <t>EZEQUIEL HERNANDEZ</t>
  </si>
  <si>
    <t>PLCC</t>
  </si>
  <si>
    <t>MAX VASQUEZ</t>
  </si>
  <si>
    <t>GUSTAVO PALACIOS</t>
  </si>
  <si>
    <t>SVGC</t>
  </si>
  <si>
    <t>ANDRES GARCIA</t>
  </si>
  <si>
    <t>ANIBAL RODRIGUEZ</t>
  </si>
  <si>
    <t>IGNACIO PEREZ</t>
  </si>
  <si>
    <t>ANDRES GAMUNDI</t>
  </si>
  <si>
    <t>ADRIAN RUSSO</t>
  </si>
  <si>
    <t>RAFAEL YANEZ</t>
  </si>
  <si>
    <t>JESUS SALVATIERRAS</t>
  </si>
  <si>
    <t>VICTOR IÑIGUEZ</t>
  </si>
  <si>
    <t>JOSE M COLMENARES JR</t>
  </si>
  <si>
    <t>FEDERICO RECAO</t>
  </si>
  <si>
    <t>GEORGE BADRA</t>
  </si>
  <si>
    <t>PJUV</t>
  </si>
  <si>
    <t>IVAN MORENO</t>
  </si>
  <si>
    <t>LORENZO RECAO</t>
  </si>
  <si>
    <t>MARCOS PLATAS CASTRO</t>
  </si>
  <si>
    <t>RODRIGO RIVAS</t>
  </si>
  <si>
    <t>SAID DIAB</t>
  </si>
  <si>
    <t>TEO QUIJADA</t>
  </si>
  <si>
    <t>VIDAL SERFATY</t>
  </si>
  <si>
    <t>LAGC</t>
  </si>
  <si>
    <t>PUNTOS ORIGINALES                                                                                                                                                                                                                            PUNTOS ORIGINALES</t>
  </si>
  <si>
    <t>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</t>
  </si>
  <si>
    <t xml:space="preserve">                                                                                                                                                                                                                  ESCALAFON      NACIONAL                   PRE JUVENIL    FEMENINO                       2023                  </t>
  </si>
  <si>
    <t>FVG       Torneo Juvenil IZCC - Gira IJGA, Izcaragua CC.,  5258</t>
  </si>
  <si>
    <t>FVG     Torneo Juvenil FVG Gira IJGA, Guataparo CC, Valencia 5900 yds</t>
  </si>
  <si>
    <t>US KIDS Venezuela                    VALLE ARRIBA Golf Club                                                                             TEE 4</t>
  </si>
  <si>
    <t>FVG  Clasificacion Sudamericano Pre Juvenil 2023, VAGC, LCC,  Caracas   5468 / 5844  yds</t>
  </si>
  <si>
    <t>OPTIMIST International Jr Golf Champ., Trump National Doral, Red Tiger, Miami Fl.,  5429  yds</t>
  </si>
  <si>
    <t>FSG   WAGR   Sudamericano Prejuvenil, Club de Polo y Equitacon, Santiago Chile, 5787 YDS</t>
  </si>
  <si>
    <t>FVG     Invitacional Juvenil LCC  Lagunita CC, La Lagunita  5800 yds</t>
  </si>
  <si>
    <t>FVG      Internacional Juvenil Guataparo CC 2023  6050 yds</t>
  </si>
  <si>
    <t>ELISA HERNANDEZ</t>
  </si>
  <si>
    <t>GRACIELA GARZON</t>
  </si>
  <si>
    <t>MIRANDA VIERA</t>
  </si>
  <si>
    <t>FATIMA HMADI</t>
  </si>
  <si>
    <t>PAOLA M RAMOS</t>
  </si>
  <si>
    <t>SOFIA NAVA</t>
  </si>
  <si>
    <t>MARIA CARLOTA BOLIVAR</t>
  </si>
  <si>
    <t>PUNTOS ORIGINALES                                                                                                                                                                                                   PUNTOS ORIGINALES</t>
  </si>
  <si>
    <t>PUNTOS AJUSTADOS                                                                                                                                                                                  PUNTOS AJUSTADOS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</si>
  <si>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NACIONAL          iNFANTIL "D" MASCULINO                       2023 </t>
    </r>
    <r>
      <rPr>
        <b/>
        <sz val="10"/>
        <rFont val="Arial"/>
        <family val="2"/>
      </rPr>
      <t xml:space="preserve">                </t>
    </r>
  </si>
  <si>
    <t xml:space="preserve">FVG       Torneo Juvenil IZCC - Gira IJGA, Izcaragua CC., </t>
  </si>
  <si>
    <t>US KIDS Venezuela                         Valle arriba GC                                                                            TEE 5</t>
  </si>
  <si>
    <t>US KIDS Venezuela                         Valle arriba GC                                                                            TEE 4</t>
  </si>
  <si>
    <t>OPTIMIST International Jr Golf Champ., Trump National Doral, Blue Monster, Miami Fl.,    6039 yds</t>
  </si>
  <si>
    <t>USKIDS World Championship 2023. Pinehurt No 8, Pinehurst  5578 yds</t>
  </si>
  <si>
    <t>FVG    CampeonatoNacional Infantil 2023, Caracas CC, Caracas</t>
  </si>
  <si>
    <t>FVG      Invitacional Juvenil LCC  Lagunita CC, La Lagunita  5800 yds</t>
  </si>
  <si>
    <t xml:space="preserve">                                                                        </t>
  </si>
  <si>
    <t>CARLOS DUGARTE</t>
  </si>
  <si>
    <t>JOSE GEORGES</t>
  </si>
  <si>
    <t>PAUL J MARTINEZ</t>
  </si>
  <si>
    <t>ALBERTO TORREALBA</t>
  </si>
  <si>
    <t>THOMAS DEGWITZ</t>
  </si>
  <si>
    <t>FRANCISCO RIERA</t>
  </si>
  <si>
    <t>HENRY CAMINO</t>
  </si>
  <si>
    <t>GABRIEL M MARTIN</t>
  </si>
  <si>
    <t>ALVARO LOMBANA</t>
  </si>
  <si>
    <t>JUAN P TERAN</t>
  </si>
  <si>
    <t>ALFREDO TORREALBA</t>
  </si>
  <si>
    <t>FABRICIO TPOLD</t>
  </si>
  <si>
    <t>FABIAN HURTADO</t>
  </si>
  <si>
    <t>SEBASTIAN SANCHEZ</t>
  </si>
  <si>
    <t>NELSON DAO</t>
  </si>
  <si>
    <t>ADOLFO MARTINEZ</t>
  </si>
  <si>
    <t>ANDRES VAAMONDE</t>
  </si>
  <si>
    <t>INF D</t>
  </si>
  <si>
    <t>IGNACIO HURTADO</t>
  </si>
  <si>
    <t>JESUS RODRIGUEZ</t>
  </si>
  <si>
    <t>JUAN I  MENDOZA</t>
  </si>
  <si>
    <t>KENNETH WU YIN</t>
  </si>
  <si>
    <t>MARCO GONZALEZ</t>
  </si>
  <si>
    <t>MOISES ALEJANRO HERRERA</t>
  </si>
  <si>
    <t>OSWALDO DEGWITZ</t>
  </si>
  <si>
    <t>PUNTOS ORIGINALES</t>
  </si>
  <si>
    <t>PUNTOS AJUSTADOS</t>
  </si>
  <si>
    <t xml:space="preserve">             PUNTOS ORIGINALES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</si>
  <si>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    NACIONAL          iNFANTIL "D"     FEMENINO                       2023  </t>
    </r>
    <r>
      <rPr>
        <b/>
        <sz val="10"/>
        <rFont val="Arial"/>
        <family val="2"/>
      </rPr>
      <t xml:space="preserve">                </t>
    </r>
  </si>
  <si>
    <t>FVG   USKIDS  Lagunita CC, La Lagunita Caracas  Tee 3</t>
  </si>
  <si>
    <t>FVG       Torneo Juvenil Junko Golf Club, Gira IJGA  5800 YDS</t>
  </si>
  <si>
    <t>FVG     Torneo Juvenil FVG Gira IJGA, Guataparo CC, Valencia 4532 yds</t>
  </si>
  <si>
    <t>US KIDS Venezuela                    VALLE ARRIBA Golf Club                                                                             TEE 3</t>
  </si>
  <si>
    <t>USKIDS World Championship 2023. Pinehurt No 6 , Pinehurst  5578 yds</t>
  </si>
  <si>
    <t>FVG     CampeonatoNacional Infantil 2023, Caracas CC, Caracas</t>
  </si>
  <si>
    <t>FVG      Invitacional Juvenil LCC  Lagunita CC, La Lagunita  5000 yds</t>
  </si>
  <si>
    <t xml:space="preserve">FVG      Internacional Juvenil Guataparo CC 2023  </t>
  </si>
  <si>
    <t>ANNABELLA BEAUJON</t>
  </si>
  <si>
    <t>ISABELLA MARTINEZ</t>
  </si>
  <si>
    <t>lsGC</t>
  </si>
  <si>
    <t>REBECA RUIZ DE AZUA</t>
  </si>
  <si>
    <t>IVANNA BELEN REVILLA</t>
  </si>
  <si>
    <t>MICHELLE FRIAS</t>
  </si>
  <si>
    <t>NICOLE ESCALERA</t>
  </si>
  <si>
    <t xml:space="preserve"> GHADIR HMADI</t>
  </si>
  <si>
    <t>SOFIA GARCIA</t>
  </si>
  <si>
    <t>MARCELA SAAVEDRA</t>
  </si>
  <si>
    <t>IRENE MARTINEZ</t>
  </si>
  <si>
    <t>MARTINA CELIS ESPINOZA</t>
  </si>
  <si>
    <t>FIORELLA HERNANDEZ</t>
  </si>
  <si>
    <t>LUCIA QUINTANA</t>
  </si>
  <si>
    <t>ANA I ZAPATA</t>
  </si>
  <si>
    <t>CRISTINA MARTINEZ</t>
  </si>
  <si>
    <t>ADRIANA PEREIRA</t>
  </si>
  <si>
    <t>SABRINA TIPOLDI</t>
  </si>
  <si>
    <t>ANDREA MAYORCA</t>
  </si>
  <si>
    <t>ANABELLA PEREIRA</t>
  </si>
  <si>
    <t>IVANA BRICEÑO</t>
  </si>
  <si>
    <t>ANDREA ACEVEDO</t>
  </si>
  <si>
    <t>ADRIANA RECAO</t>
  </si>
  <si>
    <t>ANA LUGO</t>
  </si>
  <si>
    <t>ANA NOVOA</t>
  </si>
  <si>
    <t>ANA S NOVOA</t>
  </si>
  <si>
    <t>CLARISSA MORASO</t>
  </si>
  <si>
    <t>EMILIANA ANTICH</t>
  </si>
  <si>
    <t>ESTHER TABARES</t>
  </si>
  <si>
    <t>FABIANA CARRIZO</t>
  </si>
  <si>
    <t>IVANNA ANTICH</t>
  </si>
  <si>
    <t>LAURA MARIN</t>
  </si>
  <si>
    <t>LUZ BASTARDO</t>
  </si>
  <si>
    <t>MARCELA COLMENARES</t>
  </si>
  <si>
    <t xml:space="preserve">PUNTOS ORIGINALES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</si>
  <si>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NACIONAL          iNFANTIL "C" MASCULINO                       2023  </t>
    </r>
    <r>
      <rPr>
        <b/>
        <sz val="10"/>
        <rFont val="Arial"/>
        <family val="2"/>
      </rPr>
      <t xml:space="preserve">                </t>
    </r>
  </si>
  <si>
    <t xml:space="preserve">FVG       Torneo Juvenil Junko Golf Club, Gira IJGA </t>
  </si>
  <si>
    <t>US KIDS Venezuela                                             Valle arriba GC                                                                            TEE 4</t>
  </si>
  <si>
    <t>US KIDS Venezuela                     Valle arriba GC                                                                            TEE 3</t>
  </si>
  <si>
    <t xml:space="preserve">US KIDS Venezuela                     Valle arriba GC                                                                            TEE 2 </t>
  </si>
  <si>
    <t xml:space="preserve">USKIDS World Championship 2023. Tallamore GC, Pinehurst  4945 yds </t>
  </si>
  <si>
    <t>SAMUEL JORDAN</t>
  </si>
  <si>
    <t>NICOLAS BRILLEMBOURG</t>
  </si>
  <si>
    <t>LUIS D TORO GRUBER</t>
  </si>
  <si>
    <t>MATIAS I  ORTIZ</t>
  </si>
  <si>
    <t>FABIO  DESIDERI</t>
  </si>
  <si>
    <t>IKER PINO</t>
  </si>
  <si>
    <t>JESUS LEVEL</t>
  </si>
  <si>
    <t>SANTIAGO NARANJO</t>
  </si>
  <si>
    <t>PEDRO JOSE VICENTELLI</t>
  </si>
  <si>
    <t>IBRAHIM E CHIRINOS</t>
  </si>
  <si>
    <t>WILDROS A FERNANDEZ R</t>
  </si>
  <si>
    <t>LUCAS VASQUEZ</t>
  </si>
  <si>
    <t>JUAN I TERAN</t>
  </si>
  <si>
    <t>JUAN P GARCIA</t>
  </si>
  <si>
    <t>JUAN C YORDI</t>
  </si>
  <si>
    <t>OSCAR JOSE ACOSTA</t>
  </si>
  <si>
    <t>LUISE  ROMERO</t>
  </si>
  <si>
    <t xml:space="preserve">IGNACIO TANCREDI </t>
  </si>
  <si>
    <t>WALTHER CARRIZO</t>
  </si>
  <si>
    <t>ALEJANDRO GONZALEZ</t>
  </si>
  <si>
    <t>AMIR AL RAMMAH</t>
  </si>
  <si>
    <t>HASSAN YOWSSEF</t>
  </si>
  <si>
    <t>IBRAHIM CHIRINOS FIGUEROA</t>
  </si>
  <si>
    <t>JACOBO  YACOUB</t>
  </si>
  <si>
    <t>JAVIER GARRIDO</t>
  </si>
  <si>
    <t>JOAQUIN ATENCIO</t>
  </si>
  <si>
    <t>LORENZO SORGI MAWAD</t>
  </si>
  <si>
    <t>LUIS GIL</t>
  </si>
  <si>
    <t>RODRIGO RECAO</t>
  </si>
  <si>
    <t>SAMUEL CURIEL</t>
  </si>
  <si>
    <t>SAMUEL GONZALEZ</t>
  </si>
  <si>
    <t>LSGCGC</t>
  </si>
  <si>
    <t>SANTIAGO TEXEIRA</t>
  </si>
  <si>
    <t>SERGIO FLORIDO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</si>
  <si>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    NACIONAL          iNFANTIL "C"    FEMENINO                       2023 </t>
    </r>
    <r>
      <rPr>
        <b/>
        <sz val="10"/>
        <rFont val="Arial"/>
        <family val="2"/>
      </rPr>
      <t xml:space="preserve">                </t>
    </r>
  </si>
  <si>
    <t xml:space="preserve">FVG     Torneo Juvenil FVG Gira IJGA, Guataparo CC, Valencia </t>
  </si>
  <si>
    <t>US KIDS Venezuela                     Valle arriba GC                                18 HOYOS                                                                          TEE 3</t>
  </si>
  <si>
    <t>US KIDS Venezuela                     Valle arriba GC                                              09  HOYOS                                                                          TEE 3</t>
  </si>
  <si>
    <t xml:space="preserve">FVG      Invitacional Juvenil LCC  Lagunita CC, La Lagunita  </t>
  </si>
  <si>
    <t>DANIELA SANTANA</t>
  </si>
  <si>
    <t>CATERINA GIMENEZ</t>
  </si>
  <si>
    <t>ANA ELISA DE SOUSA</t>
  </si>
  <si>
    <t>CARLOTTA BERTONI</t>
  </si>
  <si>
    <t>MARCELA MAROTE</t>
  </si>
  <si>
    <t>VICTORIA JIMENEZ</t>
  </si>
  <si>
    <t>SOFIA GUARIN</t>
  </si>
  <si>
    <t>SOFIA PLATAS</t>
  </si>
  <si>
    <t>MKIRANDA MONTENEGRO</t>
  </si>
  <si>
    <t>SOFIA RODRIGUEZ</t>
  </si>
  <si>
    <t>CAMILA ARIAS</t>
  </si>
  <si>
    <t>ISABELLA GONZALEZ</t>
  </si>
  <si>
    <t>LETICIA FLORES</t>
  </si>
  <si>
    <t>VALERIA ORTIZ</t>
  </si>
  <si>
    <t>MARIA L TORRES</t>
  </si>
  <si>
    <t>ANA RODRIGUEZ</t>
  </si>
  <si>
    <t>ANABELLA GONZALEZ</t>
  </si>
  <si>
    <t>CLEMENTINA BORIELLO</t>
  </si>
  <si>
    <t>ELIZABETH VIDAL</t>
  </si>
  <si>
    <t>ISABELLA RODRIGUEZ</t>
  </si>
  <si>
    <t>MARIA BRIGATI</t>
  </si>
  <si>
    <t>MARIA NICOLE CUAHONTE</t>
  </si>
  <si>
    <t>SIMONA LATARTERA</t>
  </si>
  <si>
    <t>SOPHIE WU YUN</t>
  </si>
  <si>
    <t>VALERIA SABA P</t>
  </si>
  <si>
    <t xml:space="preserve">PUNTOS ORIGINALES                                                                                                      PUNTOS ORIGINALES </t>
  </si>
  <si>
    <t>PUNTOS AJUSTADOS                                                                                            PUNTOS AJUSTADOS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</si>
  <si>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    NACIONAL          iNFANTIL "B" MASCULINO                       2023  </t>
    </r>
    <r>
      <rPr>
        <b/>
        <sz val="10"/>
        <rFont val="Arial"/>
        <family val="2"/>
      </rPr>
      <t xml:space="preserve">                </t>
    </r>
  </si>
  <si>
    <t xml:space="preserve">FVG       Torneo Juvenil Junko Golf Club, Gira IJGA  </t>
  </si>
  <si>
    <t>US KIDS Venezuela                      Valle arriba GC                                                                            TEE 2</t>
  </si>
  <si>
    <t>US KIDS Venezuela                      Valle arriba GC                                                                            TEE 1</t>
  </si>
  <si>
    <t xml:space="preserve">USKIDS World Championship 2023. Mid Pines Front CC Pinehurst 1666  yds </t>
  </si>
  <si>
    <t xml:space="preserve">USKIDS World Championship 2023. Pinehurt No 1 Pinehurst 2199  yds </t>
  </si>
  <si>
    <t>FVG   CampeonatoNacional Infantil 2023, Caracas CC, Caracas</t>
  </si>
  <si>
    <t>IGNACIO BEAUJON</t>
  </si>
  <si>
    <t>LUIS DE OLIVEIRA</t>
  </si>
  <si>
    <t>ISAIAS J.  SALAZAR</t>
  </si>
  <si>
    <t>AGSV</t>
  </si>
  <si>
    <t>JORGE MOTA</t>
  </si>
  <si>
    <t>RICARDO GEORGES</t>
  </si>
  <si>
    <t>JUAN BRICEÑO</t>
  </si>
  <si>
    <t>JOSE PUIG</t>
  </si>
  <si>
    <t>FABIAN ORTEGA</t>
  </si>
  <si>
    <t>EMILIO BOSCHETTI</t>
  </si>
  <si>
    <t>FRANCISCO TABLANTE</t>
  </si>
  <si>
    <t>MATEO ERRANTE</t>
  </si>
  <si>
    <t>TONY HECHFE</t>
  </si>
  <si>
    <t>JUAN D CARRASCO</t>
  </si>
  <si>
    <t>IVAN GOMEZ</t>
  </si>
  <si>
    <t>FABIO BOTAZZOLI</t>
  </si>
  <si>
    <t>LEONARDO MARTIN</t>
  </si>
  <si>
    <t>EMILIO BOTAZZOLI</t>
  </si>
  <si>
    <t>DIEGO A DUGARTE</t>
  </si>
  <si>
    <t>JAMES MORALES</t>
  </si>
  <si>
    <t>FABIO DE SANTOLO</t>
  </si>
  <si>
    <t>JUAN GUILLERMO DUGARTE</t>
  </si>
  <si>
    <t>AGUSTIN  D ONGHIA</t>
  </si>
  <si>
    <t>DIEGO I OROPEZA</t>
  </si>
  <si>
    <t>MARIO A MAYA</t>
  </si>
  <si>
    <t>FELIPE NORIEGA</t>
  </si>
  <si>
    <t>MOHAMED HUSSEIN</t>
  </si>
  <si>
    <t>JOAQUIN HUSSEIN</t>
  </si>
  <si>
    <t>GABRIEL GRUSZKA</t>
  </si>
  <si>
    <t>IGNACIO CICHELLA</t>
  </si>
  <si>
    <t>KLAUS GERSTEL</t>
  </si>
  <si>
    <t>MAURICIO VIERA</t>
  </si>
  <si>
    <t>ESCALAFON NACIONAL 2021 - CATEGORIA INFANTIL "B" FEMENINO              ESCALAFON NACIONAL 2021 - CATEGORIA INFANTIL "B" FEMENINO</t>
  </si>
  <si>
    <t xml:space="preserve">     PUNTOS AJUSTADOS</t>
  </si>
  <si>
    <t>Jugadora</t>
  </si>
  <si>
    <t>FVG 1ra Parada Gira Oriental La Salina GC, Lecherias</t>
  </si>
  <si>
    <t xml:space="preserve">FVG  Torneo Juvenil Infantil Barquisimeto GC, Cabudare  </t>
  </si>
  <si>
    <t xml:space="preserve">FVG Torneo Juvenil - Infantil JGC.         </t>
  </si>
  <si>
    <t>Campeonato Nacional Infantil 2020 - Izcaragua CC  11 dic 2020</t>
  </si>
  <si>
    <t xml:space="preserve">FVG   Torneo Juvenil BGC, Barquisimeto  </t>
  </si>
  <si>
    <t>FVG II Torneo Gira Oriental La SalinaGC., Lecherias</t>
  </si>
  <si>
    <t xml:space="preserve">FVG  III Abierto Sambil Juvenil, VAGC, Caracas        1460  yds </t>
  </si>
  <si>
    <t xml:space="preserve">FVG WAGR III Torneo Gira Oriental, La Salina GC, Lecherias </t>
  </si>
  <si>
    <t>FVG Torneo Juvenil VAGC - Gira JrPGA, VAGC                      yds</t>
  </si>
  <si>
    <t xml:space="preserve">FVG Torneo Juvenil FVG @IZCC, Izcaragua CC.,    </t>
  </si>
  <si>
    <t>CATERINA JIMENEZ</t>
  </si>
  <si>
    <t>AMALIA TAMAYO</t>
  </si>
  <si>
    <t>MIRANDA MEDERO</t>
  </si>
  <si>
    <t>ORIANA BLANCO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</si>
  <si>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NACIONAL          iNFANTIL "B" FEMENINO                       2023  </t>
    </r>
    <r>
      <rPr>
        <b/>
        <sz val="10"/>
        <rFont val="Arial"/>
        <family val="2"/>
      </rPr>
      <t xml:space="preserve">                </t>
    </r>
  </si>
  <si>
    <t>US KIDS Venezuela                     Izcaragua CC                                    09  HOYOS                                                                          TEE 3</t>
  </si>
  <si>
    <t>US KIDS Venezuela                     Izcaragua CC                                    09  HOYOS                                                                          TEE RS</t>
  </si>
  <si>
    <t>USKIDS World Championship 2023. Longleaf G&amp;FC(Back), Pinehurst  1608 yds</t>
  </si>
  <si>
    <t>USKIDS World Championship 2023. Longleaf G&amp;FC (Front), Pinehurst  1842 yds</t>
  </si>
  <si>
    <t>VALERIA RODRÍGUEZ</t>
  </si>
  <si>
    <t>MIRANDA FRIAS</t>
  </si>
  <si>
    <t>LUCIA VALERO</t>
  </si>
  <si>
    <t>AMANDA MAYA</t>
  </si>
  <si>
    <t>FABIANA IÑIGUEZ</t>
  </si>
  <si>
    <t>VALENTINA DARTHENAY</t>
  </si>
  <si>
    <t>FEDERICA CASADO</t>
  </si>
  <si>
    <t>ANA LUISA RAMIREZ</t>
  </si>
  <si>
    <t>SOFIA ZERPA</t>
  </si>
  <si>
    <t>ALANA GARZON</t>
  </si>
  <si>
    <t>ANTONIETA HURTADO</t>
  </si>
  <si>
    <t>ALANA RONDON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</si>
  <si>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   NACIONAL          INFANTIL "A" MASCULINO                       2023  </t>
    </r>
    <r>
      <rPr>
        <b/>
        <sz val="10"/>
        <rFont val="Arial"/>
        <family val="2"/>
      </rPr>
      <t xml:space="preserve">                </t>
    </r>
  </si>
  <si>
    <t>US KIDS Venezuela                     Izcaragua CC                                                                            TEE RS</t>
  </si>
  <si>
    <t>IAN MARCANO</t>
  </si>
  <si>
    <t>RODRIGO DUGARTE</t>
  </si>
  <si>
    <t>SAMUEL CORTAVARRIA</t>
  </si>
  <si>
    <t>JOSE ARIAS</t>
  </si>
  <si>
    <t>LUCAS PEÑARANDA</t>
  </si>
  <si>
    <t>FABIAN CARRIZO</t>
  </si>
  <si>
    <t>MASSIMO MARTIIGIANNI</t>
  </si>
  <si>
    <t>JUAN APEREZ  GARCIA</t>
  </si>
  <si>
    <t>GABRIEL PEDRAZA</t>
  </si>
  <si>
    <t>BERNARDO ITURRIAGA</t>
  </si>
  <si>
    <t>MAXIMILIANO ALVAREZ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</si>
  <si>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ESCALAFON  NACIONAL          iNFANTIL "A" FEMENINO                       2023  </t>
    </r>
    <r>
      <rPr>
        <b/>
        <sz val="10"/>
        <rFont val="Arial"/>
        <family val="2"/>
      </rPr>
      <t xml:space="preserve">                </t>
    </r>
  </si>
  <si>
    <t xml:space="preserve">USKIDS World Championship 2023. Midland CC Pinehurst 1360 yds </t>
  </si>
  <si>
    <t>TATIANA HMADI</t>
  </si>
  <si>
    <t>ALAIA ZABALETA</t>
  </si>
  <si>
    <t>JOAQUINA NORIEGA</t>
  </si>
  <si>
    <t>EVA LUNA DIAZ</t>
  </si>
  <si>
    <t>GULIANA BERTONI</t>
  </si>
  <si>
    <t>FLORENTINA TLVE</t>
  </si>
  <si>
    <t>FABIANA IBAÑEZ</t>
  </si>
  <si>
    <t>CRISTINA LOPEZ</t>
  </si>
  <si>
    <t>RUTH RODRIGUEZ</t>
  </si>
  <si>
    <t>FVG    WAGR  Cierre Gira Juvenil Oriente, San Miguel CC, Maturin   6500 yds</t>
  </si>
  <si>
    <t>FVG     Cierre Gira Juvenil Oriente, San Miguel CC, Maturin   6500 yds</t>
  </si>
  <si>
    <t>FChg  Abierto de Polo, club de Polo y Equitacion, Chile 5787 ydsw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</si>
</sst>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dd/mm/yy;@"/>
    <numFmt numFmtId="166" formatCode="dd/mm/yyyy;@"/>
    <numFmt numFmtId="167" formatCode="0.0"/>
    <numFmt numFmtId="168" formatCode="[$-200A]d&quot; de &quot;mmmm&quot; de &quot;yyyy;@"/>
    <numFmt numFmtId="169" formatCode="d/m/yy;@"/>
    <numFmt numFmtId="170" formatCode="#,##0.0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6"/>
      <color indexed="12"/>
      <name val="Arial"/>
      <family val="2"/>
    </font>
    <font>
      <b/>
      <sz val="16"/>
      <color indexed="14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indexed="48"/>
      <name val="Arial"/>
      <family val="2"/>
    </font>
    <font>
      <b/>
      <sz val="16"/>
      <name val="Arial"/>
      <family val="2"/>
    </font>
    <font>
      <b/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b/>
      <sz val="12"/>
      <color indexed="11"/>
      <name val="Arial"/>
      <family val="2"/>
    </font>
    <font>
      <b/>
      <sz val="12"/>
      <color indexed="14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48"/>
      <name val="Arial"/>
      <family val="2"/>
    </font>
    <font>
      <sz val="8"/>
      <name val="Arial"/>
      <family val="2"/>
    </font>
    <font>
      <b/>
      <sz val="12"/>
      <color indexed="45"/>
      <name val="Arial"/>
      <family val="2"/>
    </font>
    <font>
      <b/>
      <sz val="14"/>
      <color indexed="14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4"/>
      <color indexed="48"/>
      <name val="Arial"/>
      <family val="2"/>
    </font>
    <font>
      <b/>
      <sz val="14"/>
      <color indexed="45"/>
      <name val="Arial"/>
      <family val="2"/>
    </font>
    <font>
      <sz val="10"/>
      <color theme="0"/>
      <name val="Arial"/>
      <family val="2"/>
    </font>
    <font>
      <b/>
      <sz val="16"/>
      <color rgb="FF660033"/>
      <name val="Arial"/>
      <family val="2"/>
    </font>
    <font>
      <sz val="16"/>
      <color theme="5"/>
      <name val="Arial"/>
      <family val="2"/>
    </font>
    <font>
      <b/>
      <sz val="14"/>
      <color theme="5"/>
      <name val="Arial"/>
      <family val="2"/>
    </font>
    <font>
      <sz val="10"/>
      <name val="Arial"/>
      <family val="2"/>
      <charset val="1"/>
    </font>
    <font>
      <b/>
      <sz val="10"/>
      <name val="Verdana"/>
      <family val="2"/>
    </font>
    <font>
      <sz val="10"/>
      <color theme="1"/>
      <name val="Arial"/>
      <family val="2"/>
    </font>
    <font>
      <b/>
      <sz val="8"/>
      <color theme="3" tint="0.59999389629810485"/>
      <name val="Arial"/>
      <family val="2"/>
    </font>
    <font>
      <b/>
      <sz val="8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3" fillId="0" borderId="0"/>
    <xf numFmtId="9" fontId="42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64" fontId="0" fillId="0" borderId="0" xfId="1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8" fontId="2" fillId="0" borderId="6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8" fillId="0" borderId="15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2" fillId="0" borderId="16" xfId="0" applyNumberFormat="1" applyFont="1" applyBorder="1" applyAlignment="1">
      <alignment horizontal="center"/>
    </xf>
    <xf numFmtId="167" fontId="2" fillId="0" borderId="17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167" fontId="2" fillId="0" borderId="1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0" fillId="0" borderId="15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8" borderId="0" xfId="0" applyFont="1" applyFill="1" applyAlignment="1">
      <alignment horizont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7" fontId="2" fillId="0" borderId="31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9" borderId="0" xfId="0" applyFont="1" applyFill="1" applyAlignment="1">
      <alignment horizontal="center"/>
    </xf>
    <xf numFmtId="167" fontId="2" fillId="0" borderId="2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14" fontId="29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center" vertical="center" textRotation="90" wrapText="1"/>
    </xf>
    <xf numFmtId="167" fontId="2" fillId="0" borderId="0" xfId="0" applyNumberFormat="1" applyFont="1" applyAlignment="1">
      <alignment horizontal="center" vertical="center"/>
    </xf>
    <xf numFmtId="167" fontId="2" fillId="0" borderId="24" xfId="0" applyNumberFormat="1" applyFont="1" applyBorder="1" applyAlignment="1">
      <alignment horizontal="center"/>
    </xf>
    <xf numFmtId="167" fontId="2" fillId="0" borderId="3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7" fontId="2" fillId="0" borderId="4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170" fontId="2" fillId="0" borderId="14" xfId="0" applyNumberFormat="1" applyFont="1" applyBorder="1" applyAlignment="1">
      <alignment horizontal="center"/>
    </xf>
    <xf numFmtId="170" fontId="2" fillId="0" borderId="2" xfId="0" applyNumberFormat="1" applyFont="1" applyBorder="1" applyAlignment="1">
      <alignment horizontal="center"/>
    </xf>
    <xf numFmtId="170" fontId="1" fillId="0" borderId="3" xfId="0" applyNumberFormat="1" applyFont="1" applyBorder="1" applyAlignment="1">
      <alignment horizontal="center" vertical="center"/>
    </xf>
    <xf numFmtId="170" fontId="1" fillId="0" borderId="14" xfId="0" applyNumberFormat="1" applyFont="1" applyBorder="1" applyAlignment="1">
      <alignment horizontal="center" vertical="center"/>
    </xf>
    <xf numFmtId="170" fontId="2" fillId="0" borderId="3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10" xfId="2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4" borderId="10" xfId="0" applyFont="1" applyFill="1" applyBorder="1" applyAlignment="1">
      <alignment horizontal="center" vertical="center" textRotation="90" wrapText="1"/>
    </xf>
    <xf numFmtId="0" fontId="9" fillId="5" borderId="30" xfId="0" applyFont="1" applyFill="1" applyBorder="1" applyAlignment="1">
      <alignment horizontal="center" vertical="center" textRotation="90" wrapText="1"/>
    </xf>
    <xf numFmtId="0" fontId="9" fillId="2" borderId="30" xfId="0" applyFont="1" applyFill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center" vertical="center" textRotation="90" wrapText="1"/>
    </xf>
    <xf numFmtId="0" fontId="9" fillId="5" borderId="42" xfId="0" applyFont="1" applyFill="1" applyBorder="1" applyAlignment="1">
      <alignment horizontal="center" vertical="center" textRotation="90" wrapText="1"/>
    </xf>
    <xf numFmtId="0" fontId="9" fillId="10" borderId="10" xfId="0" applyFont="1" applyFill="1" applyBorder="1" applyAlignment="1">
      <alignment horizontal="center" vertical="center" textRotation="90" wrapText="1"/>
    </xf>
    <xf numFmtId="0" fontId="34" fillId="8" borderId="11" xfId="2" applyFont="1" applyFill="1" applyBorder="1" applyAlignment="1">
      <alignment vertical="center" textRotation="90" wrapText="1"/>
    </xf>
    <xf numFmtId="167" fontId="2" fillId="0" borderId="43" xfId="0" applyNumberFormat="1" applyFont="1" applyBorder="1" applyAlignment="1">
      <alignment horizontal="center" vertical="center"/>
    </xf>
    <xf numFmtId="167" fontId="2" fillId="0" borderId="44" xfId="0" applyNumberFormat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 vertical="center" textRotation="90" wrapText="1"/>
    </xf>
    <xf numFmtId="165" fontId="9" fillId="5" borderId="10" xfId="0" applyNumberFormat="1" applyFont="1" applyFill="1" applyBorder="1" applyAlignment="1">
      <alignment horizontal="center" vertical="center" textRotation="90" wrapText="1"/>
    </xf>
    <xf numFmtId="14" fontId="9" fillId="5" borderId="10" xfId="0" applyNumberFormat="1" applyFont="1" applyFill="1" applyBorder="1" applyAlignment="1">
      <alignment horizontal="center" vertical="center" textRotation="90" wrapText="1"/>
    </xf>
    <xf numFmtId="0" fontId="9" fillId="11" borderId="10" xfId="0" applyFont="1" applyFill="1" applyBorder="1" applyAlignment="1">
      <alignment horizontal="center" vertical="center" textRotation="90" wrapText="1"/>
    </xf>
    <xf numFmtId="165" fontId="1" fillId="0" borderId="11" xfId="1" applyNumberFormat="1" applyBorder="1" applyAlignment="1">
      <alignment horizontal="center"/>
    </xf>
    <xf numFmtId="170" fontId="35" fillId="0" borderId="1" xfId="0" applyNumberFormat="1" applyFont="1" applyBorder="1" applyAlignment="1">
      <alignment horizontal="center" vertical="center"/>
    </xf>
    <xf numFmtId="170" fontId="35" fillId="0" borderId="11" xfId="0" applyNumberFormat="1" applyFont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70" fontId="35" fillId="8" borderId="1" xfId="0" applyNumberFormat="1" applyFont="1" applyFill="1" applyBorder="1" applyAlignment="1">
      <alignment horizontal="center" vertical="center"/>
    </xf>
    <xf numFmtId="170" fontId="35" fillId="8" borderId="10" xfId="0" applyNumberFormat="1" applyFont="1" applyFill="1" applyBorder="1" applyAlignment="1">
      <alignment horizontal="center" vertical="center"/>
    </xf>
    <xf numFmtId="170" fontId="2" fillId="8" borderId="3" xfId="0" applyNumberFormat="1" applyFont="1" applyFill="1" applyBorder="1" applyAlignment="1">
      <alignment horizontal="center"/>
    </xf>
    <xf numFmtId="170" fontId="2" fillId="8" borderId="14" xfId="0" applyNumberFormat="1" applyFont="1" applyFill="1" applyBorder="1" applyAlignment="1">
      <alignment horizontal="center"/>
    </xf>
    <xf numFmtId="170" fontId="2" fillId="8" borderId="2" xfId="0" applyNumberFormat="1" applyFont="1" applyFill="1" applyBorder="1" applyAlignment="1">
      <alignment horizontal="center"/>
    </xf>
    <xf numFmtId="170" fontId="0" fillId="0" borderId="0" xfId="0" applyNumberFormat="1" applyAlignment="1">
      <alignment horizontal="center"/>
    </xf>
    <xf numFmtId="170" fontId="35" fillId="8" borderId="11" xfId="0" applyNumberFormat="1" applyFont="1" applyFill="1" applyBorder="1" applyAlignment="1">
      <alignment horizontal="center" vertical="center"/>
    </xf>
    <xf numFmtId="170" fontId="1" fillId="8" borderId="14" xfId="0" applyNumberFormat="1" applyFont="1" applyFill="1" applyBorder="1" applyAlignment="1">
      <alignment horizontal="center" vertical="center"/>
    </xf>
    <xf numFmtId="170" fontId="35" fillId="8" borderId="2" xfId="0" applyNumberFormat="1" applyFont="1" applyFill="1" applyBorder="1" applyAlignment="1">
      <alignment horizontal="center" vertical="center"/>
    </xf>
    <xf numFmtId="170" fontId="2" fillId="8" borderId="3" xfId="0" applyNumberFormat="1" applyFont="1" applyFill="1" applyBorder="1" applyAlignment="1">
      <alignment horizontal="center" vertical="center"/>
    </xf>
    <xf numFmtId="170" fontId="1" fillId="8" borderId="1" xfId="0" applyNumberFormat="1" applyFont="1" applyFill="1" applyBorder="1" applyAlignment="1">
      <alignment horizontal="center"/>
    </xf>
    <xf numFmtId="170" fontId="1" fillId="8" borderId="11" xfId="0" applyNumberFormat="1" applyFont="1" applyFill="1" applyBorder="1" applyAlignment="1">
      <alignment horizontal="center"/>
    </xf>
    <xf numFmtId="170" fontId="1" fillId="8" borderId="2" xfId="0" applyNumberFormat="1" applyFont="1" applyFill="1" applyBorder="1" applyAlignment="1">
      <alignment horizontal="center"/>
    </xf>
    <xf numFmtId="170" fontId="1" fillId="8" borderId="3" xfId="0" applyNumberFormat="1" applyFont="1" applyFill="1" applyBorder="1" applyAlignment="1">
      <alignment horizontal="center" vertical="center"/>
    </xf>
    <xf numFmtId="1" fontId="9" fillId="9" borderId="0" xfId="0" applyNumberFormat="1" applyFont="1" applyFill="1" applyAlignment="1">
      <alignment horizontal="center"/>
    </xf>
    <xf numFmtId="167" fontId="2" fillId="0" borderId="42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center"/>
    </xf>
    <xf numFmtId="14" fontId="9" fillId="11" borderId="10" xfId="0" applyNumberFormat="1" applyFont="1" applyFill="1" applyBorder="1" applyAlignment="1">
      <alignment horizontal="center" vertical="center" textRotation="90" wrapText="1"/>
    </xf>
    <xf numFmtId="170" fontId="1" fillId="0" borderId="1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0" fontId="1" fillId="8" borderId="1" xfId="0" applyNumberFormat="1" applyFont="1" applyFill="1" applyBorder="1" applyAlignment="1">
      <alignment horizontal="center" vertical="center"/>
    </xf>
    <xf numFmtId="165" fontId="9" fillId="13" borderId="20" xfId="0" applyNumberFormat="1" applyFont="1" applyFill="1" applyBorder="1" applyAlignment="1">
      <alignment horizontal="center" vertical="center" wrapText="1"/>
    </xf>
    <xf numFmtId="165" fontId="9" fillId="13" borderId="6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/>
    </xf>
    <xf numFmtId="165" fontId="9" fillId="14" borderId="6" xfId="0" applyNumberFormat="1" applyFont="1" applyFill="1" applyBorder="1" applyAlignment="1">
      <alignment horizontal="center" vertical="center" wrapText="1"/>
    </xf>
    <xf numFmtId="165" fontId="9" fillId="14" borderId="20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170" fontId="1" fillId="8" borderId="10" xfId="0" applyNumberFormat="1" applyFont="1" applyFill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0" fontId="1" fillId="8" borderId="2" xfId="0" applyNumberFormat="1" applyFont="1" applyFill="1" applyBorder="1" applyAlignment="1">
      <alignment horizontal="center" vertical="center"/>
    </xf>
    <xf numFmtId="165" fontId="9" fillId="14" borderId="2" xfId="0" applyNumberFormat="1" applyFont="1" applyFill="1" applyBorder="1" applyAlignment="1">
      <alignment horizontal="center" vertical="center" wrapText="1"/>
    </xf>
    <xf numFmtId="170" fontId="1" fillId="0" borderId="11" xfId="0" applyNumberFormat="1" applyFont="1" applyBorder="1" applyAlignment="1">
      <alignment horizont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/>
    </xf>
    <xf numFmtId="165" fontId="9" fillId="14" borderId="40" xfId="0" applyNumberFormat="1" applyFont="1" applyFill="1" applyBorder="1" applyAlignment="1">
      <alignment horizontal="center" vertical="center" wrapText="1"/>
    </xf>
    <xf numFmtId="165" fontId="9" fillId="13" borderId="40" xfId="0" applyNumberFormat="1" applyFont="1" applyFill="1" applyBorder="1" applyAlignment="1">
      <alignment horizontal="center" vertical="center" wrapText="1"/>
    </xf>
    <xf numFmtId="0" fontId="2" fillId="14" borderId="22" xfId="0" applyFont="1" applyFill="1" applyBorder="1" applyAlignment="1">
      <alignment horizontal="center" vertical="center"/>
    </xf>
    <xf numFmtId="170" fontId="1" fillId="12" borderId="10" xfId="0" applyNumberFormat="1" applyFont="1" applyFill="1" applyBorder="1" applyAlignment="1">
      <alignment horizontal="center" vertical="center"/>
    </xf>
    <xf numFmtId="170" fontId="35" fillId="8" borderId="0" xfId="0" applyNumberFormat="1" applyFont="1" applyFill="1" applyAlignment="1">
      <alignment horizontal="center" vertical="center"/>
    </xf>
    <xf numFmtId="170" fontId="1" fillId="8" borderId="0" xfId="0" applyNumberFormat="1" applyFont="1" applyFill="1" applyAlignment="1">
      <alignment horizontal="center" vertical="center"/>
    </xf>
    <xf numFmtId="165" fontId="9" fillId="8" borderId="6" xfId="0" applyNumberFormat="1" applyFont="1" applyFill="1" applyBorder="1" applyAlignment="1">
      <alignment horizontal="center" vertical="center" wrapText="1"/>
    </xf>
    <xf numFmtId="170" fontId="1" fillId="12" borderId="22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7" fontId="1" fillId="0" borderId="30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25" xfId="0" applyNumberFormat="1" applyFont="1" applyBorder="1" applyAlignment="1">
      <alignment horizontal="center"/>
    </xf>
    <xf numFmtId="170" fontId="1" fillId="8" borderId="11" xfId="0" applyNumberFormat="1" applyFont="1" applyFill="1" applyBorder="1" applyAlignment="1">
      <alignment horizontal="center" vertical="center"/>
    </xf>
    <xf numFmtId="167" fontId="2" fillId="0" borderId="45" xfId="0" applyNumberFormat="1" applyFont="1" applyBorder="1" applyAlignment="1">
      <alignment horizontal="center" vertical="center"/>
    </xf>
    <xf numFmtId="167" fontId="2" fillId="0" borderId="32" xfId="0" applyNumberFormat="1" applyFont="1" applyBorder="1" applyAlignment="1">
      <alignment horizontal="center" vertical="center"/>
    </xf>
    <xf numFmtId="0" fontId="2" fillId="14" borderId="22" xfId="0" applyFont="1" applyFill="1" applyBorder="1" applyAlignment="1">
      <alignment horizontal="center"/>
    </xf>
    <xf numFmtId="170" fontId="1" fillId="8" borderId="22" xfId="0" applyNumberFormat="1" applyFont="1" applyFill="1" applyBorder="1" applyAlignment="1">
      <alignment horizontal="center" vertical="center"/>
    </xf>
    <xf numFmtId="170" fontId="1" fillId="0" borderId="3" xfId="0" applyNumberFormat="1" applyFont="1" applyBorder="1" applyAlignment="1">
      <alignment horizontal="center"/>
    </xf>
    <xf numFmtId="170" fontId="1" fillId="0" borderId="2" xfId="0" applyNumberFormat="1" applyFont="1" applyBorder="1" applyAlignment="1">
      <alignment horizontal="center"/>
    </xf>
    <xf numFmtId="170" fontId="35" fillId="0" borderId="3" xfId="0" applyNumberFormat="1" applyFont="1" applyBorder="1" applyAlignment="1">
      <alignment horizontal="center"/>
    </xf>
    <xf numFmtId="170" fontId="35" fillId="0" borderId="14" xfId="0" applyNumberFormat="1" applyFont="1" applyBorder="1" applyAlignment="1">
      <alignment horizontal="center"/>
    </xf>
    <xf numFmtId="170" fontId="35" fillId="0" borderId="12" xfId="0" applyNumberFormat="1" applyFont="1" applyBorder="1" applyAlignment="1">
      <alignment horizontal="center"/>
    </xf>
    <xf numFmtId="0" fontId="2" fillId="14" borderId="11" xfId="0" applyFont="1" applyFill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70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4" fillId="0" borderId="46" xfId="0" applyNumberFormat="1" applyFont="1" applyBorder="1" applyAlignment="1">
      <alignment vertical="center"/>
    </xf>
    <xf numFmtId="170" fontId="1" fillId="0" borderId="1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/>
    </xf>
    <xf numFmtId="170" fontId="2" fillId="0" borderId="12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167" fontId="1" fillId="0" borderId="18" xfId="0" applyNumberFormat="1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70" fontId="1" fillId="0" borderId="2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170" fontId="1" fillId="8" borderId="12" xfId="0" applyNumberFormat="1" applyFont="1" applyFill="1" applyBorder="1" applyAlignment="1">
      <alignment horizontal="center" vertical="center"/>
    </xf>
    <xf numFmtId="170" fontId="2" fillId="8" borderId="1" xfId="0" applyNumberFormat="1" applyFont="1" applyFill="1" applyBorder="1" applyAlignment="1">
      <alignment horizontal="center" vertical="center"/>
    </xf>
    <xf numFmtId="170" fontId="2" fillId="8" borderId="9" xfId="0" applyNumberFormat="1" applyFont="1" applyFill="1" applyBorder="1" applyAlignment="1">
      <alignment horizontal="center"/>
    </xf>
    <xf numFmtId="167" fontId="2" fillId="8" borderId="4" xfId="0" applyNumberFormat="1" applyFont="1" applyFill="1" applyBorder="1" applyAlignment="1">
      <alignment horizontal="center"/>
    </xf>
    <xf numFmtId="167" fontId="2" fillId="8" borderId="18" xfId="0" applyNumberFormat="1" applyFont="1" applyFill="1" applyBorder="1" applyAlignment="1">
      <alignment horizontal="center"/>
    </xf>
    <xf numFmtId="167" fontId="2" fillId="8" borderId="2" xfId="0" applyNumberFormat="1" applyFont="1" applyFill="1" applyBorder="1" applyAlignment="1">
      <alignment horizontal="center"/>
    </xf>
    <xf numFmtId="165" fontId="1" fillId="8" borderId="1" xfId="1" applyNumberFormat="1" applyFont="1" applyFill="1" applyBorder="1" applyAlignment="1">
      <alignment horizontal="center"/>
    </xf>
    <xf numFmtId="167" fontId="1" fillId="8" borderId="1" xfId="0" applyNumberFormat="1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168" fontId="16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65" fontId="9" fillId="14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170" fontId="1" fillId="12" borderId="1" xfId="0" applyNumberFormat="1" applyFont="1" applyFill="1" applyBorder="1" applyAlignment="1">
      <alignment horizontal="center" vertical="center"/>
    </xf>
    <xf numFmtId="3" fontId="2" fillId="14" borderId="1" xfId="0" applyNumberFormat="1" applyFont="1" applyFill="1" applyBorder="1" applyAlignment="1">
      <alignment horizontal="center"/>
    </xf>
    <xf numFmtId="170" fontId="1" fillId="12" borderId="1" xfId="0" applyNumberFormat="1" applyFont="1" applyFill="1" applyBorder="1" applyAlignment="1">
      <alignment horizontal="center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170" fontId="1" fillId="12" borderId="13" xfId="0" applyNumberFormat="1" applyFont="1" applyFill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165" fontId="9" fillId="8" borderId="27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textRotation="90" wrapText="1"/>
    </xf>
    <xf numFmtId="165" fontId="9" fillId="8" borderId="20" xfId="0" applyNumberFormat="1" applyFont="1" applyFill="1" applyBorder="1" applyAlignment="1">
      <alignment horizontal="center" vertical="center" wrapText="1"/>
    </xf>
    <xf numFmtId="165" fontId="9" fillId="8" borderId="40" xfId="0" applyNumberFormat="1" applyFont="1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165" fontId="37" fillId="8" borderId="6" xfId="0" applyNumberFormat="1" applyFont="1" applyFill="1" applyBorder="1" applyAlignment="1">
      <alignment horizontal="center" vertical="center" wrapText="1"/>
    </xf>
    <xf numFmtId="165" fontId="9" fillId="8" borderId="11" xfId="0" applyNumberFormat="1" applyFont="1" applyFill="1" applyBorder="1" applyAlignment="1">
      <alignment horizontal="center" vertical="center" wrapText="1"/>
    </xf>
    <xf numFmtId="165" fontId="36" fillId="8" borderId="6" xfId="0" applyNumberFormat="1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textRotation="90" wrapText="1"/>
    </xf>
    <xf numFmtId="14" fontId="1" fillId="0" borderId="1" xfId="0" applyNumberFormat="1" applyFont="1" applyBorder="1" applyAlignment="1">
      <alignment horizontal="center"/>
    </xf>
    <xf numFmtId="0" fontId="2" fillId="13" borderId="11" xfId="0" applyFont="1" applyFill="1" applyBorder="1" applyAlignment="1">
      <alignment horizontal="center" vertical="center"/>
    </xf>
    <xf numFmtId="168" fontId="3" fillId="0" borderId="20" xfId="0" applyNumberFormat="1" applyFont="1" applyBorder="1" applyAlignment="1" applyProtection="1">
      <alignment horizontal="center" vertical="center"/>
      <protection locked="0"/>
    </xf>
    <xf numFmtId="170" fontId="1" fillId="8" borderId="13" xfId="0" applyNumberFormat="1" applyFont="1" applyFill="1" applyBorder="1" applyAlignment="1">
      <alignment horizontal="center"/>
    </xf>
    <xf numFmtId="170" fontId="2" fillId="8" borderId="14" xfId="0" applyNumberFormat="1" applyFont="1" applyFill="1" applyBorder="1" applyAlignment="1">
      <alignment horizontal="center" vertical="center"/>
    </xf>
    <xf numFmtId="165" fontId="9" fillId="13" borderId="46" xfId="0" applyNumberFormat="1" applyFont="1" applyFill="1" applyBorder="1" applyAlignment="1">
      <alignment horizontal="center" vertical="center" wrapText="1"/>
    </xf>
    <xf numFmtId="165" fontId="9" fillId="14" borderId="46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/>
    </xf>
    <xf numFmtId="170" fontId="1" fillId="12" borderId="1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7" fontId="1" fillId="8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70" fontId="2" fillId="8" borderId="3" xfId="0" applyNumberFormat="1" applyFont="1" applyFill="1" applyBorder="1" applyAlignment="1" applyProtection="1">
      <alignment horizontal="center"/>
      <protection locked="0"/>
    </xf>
    <xf numFmtId="0" fontId="2" fillId="14" borderId="1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8" borderId="14" xfId="0" applyFont="1" applyFill="1" applyBorder="1" applyAlignment="1" applyProtection="1">
      <alignment horizontal="center"/>
      <protection locked="0"/>
    </xf>
    <xf numFmtId="0" fontId="1" fillId="8" borderId="11" xfId="0" applyFont="1" applyFill="1" applyBorder="1" applyAlignment="1" applyProtection="1">
      <alignment horizontal="center"/>
      <protection locked="0"/>
    </xf>
    <xf numFmtId="170" fontId="2" fillId="8" borderId="14" xfId="0" applyNumberFormat="1" applyFont="1" applyFill="1" applyBorder="1" applyAlignment="1" applyProtection="1">
      <alignment horizontal="center"/>
      <protection locked="0"/>
    </xf>
    <xf numFmtId="170" fontId="2" fillId="8" borderId="12" xfId="0" applyNumberFormat="1" applyFont="1" applyFill="1" applyBorder="1" applyAlignment="1">
      <alignment horizontal="center"/>
    </xf>
    <xf numFmtId="0" fontId="2" fillId="8" borderId="3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165" fontId="1" fillId="0" borderId="21" xfId="1" applyNumberForma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40" fillId="0" borderId="0" xfId="0" applyFont="1" applyAlignment="1">
      <alignment vertical="center"/>
    </xf>
    <xf numFmtId="1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70" fontId="1" fillId="8" borderId="3" xfId="0" applyNumberFormat="1" applyFont="1" applyFill="1" applyBorder="1" applyAlignment="1">
      <alignment horizontal="center"/>
    </xf>
    <xf numFmtId="170" fontId="2" fillId="8" borderId="2" xfId="0" applyNumberFormat="1" applyFont="1" applyFill="1" applyBorder="1" applyAlignment="1" applyProtection="1">
      <alignment horizontal="center"/>
      <protection locked="0"/>
    </xf>
    <xf numFmtId="0" fontId="2" fillId="14" borderId="2" xfId="0" applyFont="1" applyFill="1" applyBorder="1" applyAlignment="1" applyProtection="1">
      <alignment horizontal="center"/>
      <protection locked="0"/>
    </xf>
    <xf numFmtId="165" fontId="1" fillId="0" borderId="11" xfId="1" applyNumberFormat="1" applyFont="1" applyBorder="1" applyAlignment="1">
      <alignment horizontal="center"/>
    </xf>
    <xf numFmtId="0" fontId="28" fillId="0" borderId="15" xfId="0" applyFont="1" applyBorder="1" applyAlignment="1">
      <alignment vertical="center"/>
    </xf>
    <xf numFmtId="0" fontId="6" fillId="0" borderId="0" xfId="0" applyFont="1"/>
    <xf numFmtId="0" fontId="1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30" fillId="0" borderId="0" xfId="0" applyFont="1"/>
    <xf numFmtId="0" fontId="6" fillId="0" borderId="1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1" fillId="8" borderId="39" xfId="1" applyNumberFormat="1" applyFont="1" applyFill="1" applyBorder="1" applyAlignment="1" applyProtection="1">
      <alignment horizontal="center"/>
      <protection locked="0"/>
    </xf>
    <xf numFmtId="9" fontId="2" fillId="0" borderId="14" xfId="3" applyFont="1" applyBorder="1" applyAlignment="1">
      <alignment horizontal="center"/>
    </xf>
    <xf numFmtId="170" fontId="2" fillId="8" borderId="12" xfId="0" applyNumberFormat="1" applyFont="1" applyFill="1" applyBorder="1" applyAlignment="1">
      <alignment horizontal="center" vertical="center"/>
    </xf>
    <xf numFmtId="167" fontId="2" fillId="0" borderId="4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/>
    <xf numFmtId="170" fontId="1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/>
    </xf>
    <xf numFmtId="170" fontId="44" fillId="8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70" fontId="35" fillId="12" borderId="1" xfId="0" applyNumberFormat="1" applyFont="1" applyFill="1" applyBorder="1" applyAlignment="1">
      <alignment horizontal="center" vertical="center"/>
    </xf>
    <xf numFmtId="170" fontId="35" fillId="12" borderId="10" xfId="0" applyNumberFormat="1" applyFont="1" applyFill="1" applyBorder="1" applyAlignment="1">
      <alignment horizontal="center" vertical="center"/>
    </xf>
    <xf numFmtId="170" fontId="1" fillId="8" borderId="30" xfId="0" applyNumberFormat="1" applyFont="1" applyFill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/>
      <protection locked="0"/>
    </xf>
    <xf numFmtId="170" fontId="44" fillId="12" borderId="1" xfId="0" applyNumberFormat="1" applyFont="1" applyFill="1" applyBorder="1" applyAlignment="1">
      <alignment horizontal="center"/>
    </xf>
    <xf numFmtId="0" fontId="1" fillId="0" borderId="0" xfId="0" applyFont="1"/>
    <xf numFmtId="0" fontId="29" fillId="6" borderId="0" xfId="0" applyFont="1" applyFill="1" applyAlignment="1">
      <alignment horizontal="center" vertical="center"/>
    </xf>
    <xf numFmtId="9" fontId="2" fillId="0" borderId="3" xfId="3" applyFont="1" applyBorder="1" applyAlignment="1">
      <alignment horizontal="center"/>
    </xf>
    <xf numFmtId="0" fontId="2" fillId="13" borderId="22" xfId="0" applyFont="1" applyFill="1" applyBorder="1" applyAlignment="1">
      <alignment horizontal="center" vertical="center"/>
    </xf>
    <xf numFmtId="165" fontId="9" fillId="13" borderId="11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165" fontId="1" fillId="0" borderId="39" xfId="0" applyNumberFormat="1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170" fontId="1" fillId="0" borderId="22" xfId="0" applyNumberFormat="1" applyFont="1" applyBorder="1" applyAlignment="1">
      <alignment horizontal="center" vertical="center"/>
    </xf>
    <xf numFmtId="170" fontId="2" fillId="0" borderId="10" xfId="0" applyNumberFormat="1" applyFont="1" applyBorder="1" applyAlignment="1">
      <alignment horizontal="center" vertical="center"/>
    </xf>
    <xf numFmtId="0" fontId="2" fillId="14" borderId="11" xfId="0" applyFont="1" applyFill="1" applyBorder="1" applyAlignment="1">
      <alignment horizontal="center"/>
    </xf>
    <xf numFmtId="167" fontId="1" fillId="8" borderId="3" xfId="0" applyNumberFormat="1" applyFont="1" applyFill="1" applyBorder="1" applyAlignment="1">
      <alignment horizontal="center"/>
    </xf>
    <xf numFmtId="167" fontId="2" fillId="0" borderId="48" xfId="0" applyNumberFormat="1" applyFont="1" applyBorder="1" applyAlignment="1">
      <alignment horizontal="center"/>
    </xf>
    <xf numFmtId="0" fontId="34" fillId="8" borderId="0" xfId="2" applyFont="1" applyFill="1" applyAlignment="1">
      <alignment horizontal="center" vertical="center" textRotation="90" wrapText="1"/>
    </xf>
    <xf numFmtId="167" fontId="1" fillId="8" borderId="9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textRotation="90" wrapText="1"/>
    </xf>
    <xf numFmtId="167" fontId="1" fillId="8" borderId="22" xfId="0" applyNumberFormat="1" applyFont="1" applyFill="1" applyBorder="1" applyAlignment="1">
      <alignment horizontal="center"/>
    </xf>
    <xf numFmtId="0" fontId="34" fillId="9" borderId="27" xfId="2" applyFont="1" applyFill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wrapText="1"/>
    </xf>
    <xf numFmtId="0" fontId="34" fillId="9" borderId="38" xfId="2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167" fontId="0" fillId="0" borderId="30" xfId="0" applyNumberFormat="1" applyBorder="1" applyAlignment="1">
      <alignment horizontal="center"/>
    </xf>
    <xf numFmtId="170" fontId="2" fillId="0" borderId="14" xfId="0" applyNumberFormat="1" applyFont="1" applyBorder="1" applyAlignment="1">
      <alignment horizontal="center" vertical="center"/>
    </xf>
    <xf numFmtId="170" fontId="1" fillId="12" borderId="3" xfId="0" applyNumberFormat="1" applyFont="1" applyFill="1" applyBorder="1" applyAlignment="1">
      <alignment horizontal="center"/>
    </xf>
    <xf numFmtId="3" fontId="2" fillId="14" borderId="12" xfId="0" applyNumberFormat="1" applyFont="1" applyFill="1" applyBorder="1" applyAlignment="1">
      <alignment horizontal="center"/>
    </xf>
    <xf numFmtId="170" fontId="2" fillId="0" borderId="11" xfId="0" applyNumberFormat="1" applyFont="1" applyBorder="1" applyAlignment="1">
      <alignment horizontal="center" vertical="center"/>
    </xf>
    <xf numFmtId="170" fontId="2" fillId="8" borderId="2" xfId="0" applyNumberFormat="1" applyFont="1" applyFill="1" applyBorder="1" applyAlignment="1">
      <alignment horizontal="center" vertical="center"/>
    </xf>
    <xf numFmtId="165" fontId="1" fillId="0" borderId="22" xfId="1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1" fillId="0" borderId="34" xfId="1" applyNumberFormat="1" applyFont="1" applyBorder="1" applyAlignment="1">
      <alignment horizontal="center"/>
    </xf>
    <xf numFmtId="170" fontId="1" fillId="0" borderId="3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5" fontId="1" fillId="0" borderId="26" xfId="1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1" fillId="0" borderId="14" xfId="1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23" xfId="1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170" fontId="1" fillId="8" borderId="22" xfId="0" applyNumberFormat="1" applyFont="1" applyFill="1" applyBorder="1" applyAlignment="1">
      <alignment horizontal="center"/>
    </xf>
    <xf numFmtId="170" fontId="1" fillId="12" borderId="22" xfId="0" applyNumberFormat="1" applyFont="1" applyFill="1" applyBorder="1" applyAlignment="1">
      <alignment horizontal="center"/>
    </xf>
    <xf numFmtId="170" fontId="1" fillId="15" borderId="22" xfId="0" applyNumberFormat="1" applyFont="1" applyFill="1" applyBorder="1" applyAlignment="1">
      <alignment horizontal="center"/>
    </xf>
    <xf numFmtId="170" fontId="1" fillId="0" borderId="10" xfId="0" applyNumberFormat="1" applyFont="1" applyBorder="1" applyAlignment="1">
      <alignment horizontal="center"/>
    </xf>
    <xf numFmtId="170" fontId="1" fillId="15" borderId="1" xfId="0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7" fontId="1" fillId="8" borderId="14" xfId="0" applyNumberFormat="1" applyFont="1" applyFill="1" applyBorder="1" applyAlignment="1">
      <alignment horizontal="center"/>
    </xf>
    <xf numFmtId="165" fontId="1" fillId="0" borderId="24" xfId="1" applyNumberFormat="1" applyFont="1" applyBorder="1" applyAlignment="1">
      <alignment horizontal="center"/>
    </xf>
    <xf numFmtId="167" fontId="1" fillId="8" borderId="12" xfId="0" applyNumberFormat="1" applyFont="1" applyFill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12" borderId="9" xfId="0" applyNumberFormat="1" applyFont="1" applyFill="1" applyBorder="1" applyAlignment="1">
      <alignment horizontal="center"/>
    </xf>
    <xf numFmtId="170" fontId="1" fillId="8" borderId="9" xfId="0" applyNumberFormat="1" applyFont="1" applyFill="1" applyBorder="1" applyAlignment="1">
      <alignment horizontal="center"/>
    </xf>
    <xf numFmtId="170" fontId="1" fillId="8" borderId="12" xfId="0" applyNumberFormat="1" applyFont="1" applyFill="1" applyBorder="1" applyAlignment="1">
      <alignment horizontal="center"/>
    </xf>
    <xf numFmtId="170" fontId="1" fillId="8" borderId="14" xfId="0" applyNumberFormat="1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6" fontId="1" fillId="0" borderId="21" xfId="0" applyNumberFormat="1" applyFont="1" applyBorder="1" applyAlignment="1">
      <alignment horizontal="center" vertical="center"/>
    </xf>
    <xf numFmtId="165" fontId="1" fillId="0" borderId="33" xfId="1" applyNumberFormat="1" applyFont="1" applyBorder="1" applyAlignment="1">
      <alignment horizontal="center"/>
    </xf>
    <xf numFmtId="166" fontId="1" fillId="8" borderId="1" xfId="0" applyNumberFormat="1" applyFont="1" applyFill="1" applyBorder="1" applyAlignment="1">
      <alignment horizontal="center" vertical="center"/>
    </xf>
    <xf numFmtId="166" fontId="1" fillId="8" borderId="1" xfId="0" applyNumberFormat="1" applyFont="1" applyFill="1" applyBorder="1" applyAlignment="1" applyProtection="1">
      <alignment horizontal="center" vertical="center"/>
      <protection locked="0"/>
    </xf>
    <xf numFmtId="170" fontId="1" fillId="8" borderId="3" xfId="0" applyNumberFormat="1" applyFont="1" applyFill="1" applyBorder="1" applyAlignment="1" applyProtection="1">
      <alignment horizontal="center"/>
      <protection locked="0"/>
    </xf>
    <xf numFmtId="165" fontId="1" fillId="0" borderId="1" xfId="1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70" fontId="1" fillId="0" borderId="3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65" fontId="1" fillId="0" borderId="23" xfId="1" applyNumberFormat="1" applyFont="1" applyBorder="1" applyAlignment="1" applyProtection="1">
      <alignment horizontal="center"/>
      <protection locked="0"/>
    </xf>
    <xf numFmtId="165" fontId="1" fillId="8" borderId="23" xfId="1" applyNumberFormat="1" applyFont="1" applyFill="1" applyBorder="1" applyAlignment="1" applyProtection="1">
      <alignment horizontal="center"/>
      <protection locked="0"/>
    </xf>
    <xf numFmtId="170" fontId="1" fillId="8" borderId="14" xfId="0" applyNumberFormat="1" applyFont="1" applyFill="1" applyBorder="1" applyAlignment="1" applyProtection="1">
      <alignment horizontal="center"/>
      <protection locked="0"/>
    </xf>
    <xf numFmtId="165" fontId="1" fillId="0" borderId="39" xfId="1" applyNumberFormat="1" applyFont="1" applyBorder="1" applyAlignment="1" applyProtection="1">
      <alignment horizontal="center"/>
      <protection locked="0"/>
    </xf>
    <xf numFmtId="170" fontId="1" fillId="0" borderId="14" xfId="0" applyNumberFormat="1" applyFont="1" applyBorder="1" applyAlignment="1" applyProtection="1">
      <alignment horizontal="center"/>
      <protection locked="0"/>
    </xf>
    <xf numFmtId="165" fontId="1" fillId="0" borderId="36" xfId="1" applyNumberFormat="1" applyFont="1" applyBorder="1" applyAlignment="1">
      <alignment horizontal="center"/>
    </xf>
    <xf numFmtId="166" fontId="1" fillId="8" borderId="2" xfId="0" applyNumberFormat="1" applyFont="1" applyFill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/>
    </xf>
    <xf numFmtId="165" fontId="1" fillId="0" borderId="24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170" fontId="1" fillId="0" borderId="30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34" xfId="0" applyNumberFormat="1" applyFont="1" applyBorder="1" applyAlignment="1">
      <alignment horizontal="center"/>
    </xf>
    <xf numFmtId="170" fontId="2" fillId="8" borderId="30" xfId="0" applyNumberFormat="1" applyFont="1" applyFill="1" applyBorder="1" applyAlignment="1">
      <alignment horizontal="center" vertical="center"/>
    </xf>
    <xf numFmtId="165" fontId="1" fillId="0" borderId="2" xfId="1" applyNumberFormat="1" applyBorder="1" applyAlignment="1">
      <alignment horizontal="center"/>
    </xf>
    <xf numFmtId="0" fontId="2" fillId="8" borderId="4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9" fillId="0" borderId="13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4" fillId="9" borderId="13" xfId="2" applyFont="1" applyFill="1" applyBorder="1" applyAlignment="1">
      <alignment horizontal="center" vertical="center" textRotation="90" wrapText="1"/>
    </xf>
    <xf numFmtId="0" fontId="34" fillId="9" borderId="6" xfId="2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9" fontId="10" fillId="0" borderId="13" xfId="1" applyNumberFormat="1" applyFont="1" applyBorder="1" applyAlignment="1">
      <alignment horizontal="center" vertical="center" wrapText="1"/>
    </xf>
    <xf numFmtId="169" fontId="10" fillId="0" borderId="6" xfId="1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textRotation="90" wrapText="1"/>
    </xf>
    <xf numFmtId="165" fontId="10" fillId="0" borderId="6" xfId="0" applyNumberFormat="1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14" fontId="5" fillId="0" borderId="4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 wrapText="1" shrinkToFit="1"/>
    </xf>
    <xf numFmtId="165" fontId="10" fillId="0" borderId="6" xfId="0" applyNumberFormat="1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 shrinkToFit="1"/>
    </xf>
  </cellXfs>
  <cellStyles count="4">
    <cellStyle name="Currency" xfId="1" builtinId="4"/>
    <cellStyle name="Excel Built-in Normal" xfId="2" xr:uid="{00000000-0005-0000-0000-000000000000}"/>
    <cellStyle name="Normal" xfId="0" builtinId="0"/>
    <cellStyle name="Percent" xfId="3" builtinId="5"/>
  </cellStyles>
  <dxfs count="15">
    <dxf>
      <font>
        <color theme="0"/>
      </font>
    </dxf>
    <dxf>
      <font>
        <color rgb="FFFFFF0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940594</xdr:colOff>
      <xdr:row>3</xdr:row>
      <xdr:rowOff>47626</xdr:rowOff>
    </xdr:from>
    <xdr:to>
      <xdr:col>1</xdr:col>
      <xdr:colOff>1313772</xdr:colOff>
      <xdr:row>3</xdr:row>
      <xdr:rowOff>483000</xdr:rowOff>
    </xdr:to>
    <xdr:pic>
      <xdr:nvPicPr>
        <xdr:cNvPr id="2053" name="2 Imagen" descr="LOGO NUEVO FVG 2014 PEQUEÑO.png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8719" y="1131095"/>
          <a:ext cx="373178" cy="43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</xdr:row>
      <xdr:rowOff>104775</xdr:rowOff>
    </xdr:from>
    <xdr:to>
      <xdr:col>1</xdr:col>
      <xdr:colOff>600075</xdr:colOff>
      <xdr:row>5</xdr:row>
      <xdr:rowOff>628650</xdr:rowOff>
    </xdr:to>
    <xdr:pic>
      <xdr:nvPicPr>
        <xdr:cNvPr id="10245" name="3 Imagen" descr="LOGO NUEVO FVG 2014 PEQUEÑO.png">
          <a:extLst>
            <a:ext uri="{FF2B5EF4-FFF2-40B4-BE49-F238E27FC236}">
              <a16:creationId xmlns:a16="http://schemas.microsoft.com/office/drawing/2014/main" id="{00000000-0008-0000-0900-00000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90600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821532</xdr:colOff>
      <xdr:row>5</xdr:row>
      <xdr:rowOff>16669</xdr:rowOff>
    </xdr:from>
    <xdr:to>
      <xdr:col>1</xdr:col>
      <xdr:colOff>1170666</xdr:colOff>
      <xdr:row>5</xdr:row>
      <xdr:rowOff>416718</xdr:rowOff>
    </xdr:to>
    <xdr:pic>
      <xdr:nvPicPr>
        <xdr:cNvPr id="4" name="2 Imagen" descr="LOGO NUEVO FVG 2014 PEQUEÑO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557" y="740569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892970</xdr:colOff>
      <xdr:row>5</xdr:row>
      <xdr:rowOff>64294</xdr:rowOff>
    </xdr:from>
    <xdr:to>
      <xdr:col>1</xdr:col>
      <xdr:colOff>1242104</xdr:colOff>
      <xdr:row>5</xdr:row>
      <xdr:rowOff>464343</xdr:rowOff>
    </xdr:to>
    <xdr:pic>
      <xdr:nvPicPr>
        <xdr:cNvPr id="6" name="2 Imagen" descr="LOGO NUEVO FVG 2014 PEQUEÑO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1" y="790575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1083469</xdr:colOff>
      <xdr:row>3</xdr:row>
      <xdr:rowOff>16669</xdr:rowOff>
    </xdr:from>
    <xdr:to>
      <xdr:col>1</xdr:col>
      <xdr:colOff>1432603</xdr:colOff>
      <xdr:row>3</xdr:row>
      <xdr:rowOff>416718</xdr:rowOff>
    </xdr:to>
    <xdr:pic>
      <xdr:nvPicPr>
        <xdr:cNvPr id="4" name="2 Imagen" descr="LOGO NUEVO FVG 2014 PEQUEÑO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" y="742950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940595</xdr:colOff>
      <xdr:row>3</xdr:row>
      <xdr:rowOff>28575</xdr:rowOff>
    </xdr:from>
    <xdr:to>
      <xdr:col>1</xdr:col>
      <xdr:colOff>1289729</xdr:colOff>
      <xdr:row>3</xdr:row>
      <xdr:rowOff>428624</xdr:rowOff>
    </xdr:to>
    <xdr:pic>
      <xdr:nvPicPr>
        <xdr:cNvPr id="6" name="2 Imagen" descr="LOGO NUEVO FVG 2014 PEQUEÑO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095" y="754856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901134</xdr:colOff>
      <xdr:row>5</xdr:row>
      <xdr:rowOff>57150</xdr:rowOff>
    </xdr:from>
    <xdr:to>
      <xdr:col>1</xdr:col>
      <xdr:colOff>1250156</xdr:colOff>
      <xdr:row>5</xdr:row>
      <xdr:rowOff>464343</xdr:rowOff>
    </xdr:to>
    <xdr:pic>
      <xdr:nvPicPr>
        <xdr:cNvPr id="1030" name="2 Imagen" descr="LOGO NUEVO FVG 2014 PEQUEÑO.png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1165" y="997744"/>
          <a:ext cx="349022" cy="4071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5</xdr:row>
      <xdr:rowOff>46134</xdr:rowOff>
    </xdr:from>
    <xdr:to>
      <xdr:col>1</xdr:col>
      <xdr:colOff>1309686</xdr:colOff>
      <xdr:row>5</xdr:row>
      <xdr:rowOff>447969</xdr:rowOff>
    </xdr:to>
    <xdr:pic>
      <xdr:nvPicPr>
        <xdr:cNvPr id="3077" name="2 Imagen" descr="LOGO NUEVO FVG 2014 PEQUEÑO.png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4437" y="1010540"/>
          <a:ext cx="357187" cy="401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5</xdr:row>
      <xdr:rowOff>52389</xdr:rowOff>
    </xdr:from>
    <xdr:to>
      <xdr:col>1</xdr:col>
      <xdr:colOff>1457325</xdr:colOff>
      <xdr:row>5</xdr:row>
      <xdr:rowOff>467122</xdr:rowOff>
    </xdr:to>
    <xdr:pic>
      <xdr:nvPicPr>
        <xdr:cNvPr id="4101" name="2 Imagen" descr="LOGO NUEVO FVG 2014 PEQUEÑO.png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407" y="778670"/>
          <a:ext cx="361949" cy="414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964407</xdr:colOff>
      <xdr:row>6</xdr:row>
      <xdr:rowOff>16669</xdr:rowOff>
    </xdr:from>
    <xdr:to>
      <xdr:col>1</xdr:col>
      <xdr:colOff>1313541</xdr:colOff>
      <xdr:row>6</xdr:row>
      <xdr:rowOff>416718</xdr:rowOff>
    </xdr:to>
    <xdr:pic>
      <xdr:nvPicPr>
        <xdr:cNvPr id="5125" name="2 Imagen" descr="LOGO NUEVO FVG 2014 PEQUEÑO.png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4438" y="909638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1047751</xdr:colOff>
      <xdr:row>5</xdr:row>
      <xdr:rowOff>28576</xdr:rowOff>
    </xdr:from>
    <xdr:to>
      <xdr:col>1</xdr:col>
      <xdr:colOff>1396885</xdr:colOff>
      <xdr:row>5</xdr:row>
      <xdr:rowOff>428625</xdr:rowOff>
    </xdr:to>
    <xdr:pic>
      <xdr:nvPicPr>
        <xdr:cNvPr id="4" name="2 Imagen" descr="LOGO NUEVO FVG 2014 PEQUEÑO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782" y="754857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940595</xdr:colOff>
      <xdr:row>5</xdr:row>
      <xdr:rowOff>28575</xdr:rowOff>
    </xdr:from>
    <xdr:to>
      <xdr:col>1</xdr:col>
      <xdr:colOff>1289729</xdr:colOff>
      <xdr:row>5</xdr:row>
      <xdr:rowOff>428624</xdr:rowOff>
    </xdr:to>
    <xdr:pic>
      <xdr:nvPicPr>
        <xdr:cNvPr id="4" name="2 Imagen" descr="LOGO NUEVO FVG 2014 PEQUEÑO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1595" y="754856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1071564</xdr:colOff>
      <xdr:row>5</xdr:row>
      <xdr:rowOff>16669</xdr:rowOff>
    </xdr:from>
    <xdr:to>
      <xdr:col>1</xdr:col>
      <xdr:colOff>1420698</xdr:colOff>
      <xdr:row>5</xdr:row>
      <xdr:rowOff>416718</xdr:rowOff>
    </xdr:to>
    <xdr:pic>
      <xdr:nvPicPr>
        <xdr:cNvPr id="8" name="2 Imagen" descr="LOGO NUEVO FVG 2014 PEQUEÑO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970" y="742950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1107282</xdr:colOff>
      <xdr:row>3</xdr:row>
      <xdr:rowOff>16669</xdr:rowOff>
    </xdr:from>
    <xdr:to>
      <xdr:col>1</xdr:col>
      <xdr:colOff>1456416</xdr:colOff>
      <xdr:row>3</xdr:row>
      <xdr:rowOff>416718</xdr:rowOff>
    </xdr:to>
    <xdr:pic>
      <xdr:nvPicPr>
        <xdr:cNvPr id="4" name="2 Imagen" descr="LOGO NUEVO FVG 2014 PEQUEÑO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9720" y="742950"/>
          <a:ext cx="34913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0"/>
    <pageSetUpPr autoPageBreaks="0"/>
  </sheetPr>
  <dimension ref="A2:GS96"/>
  <sheetViews>
    <sheetView showGridLines="0" showRowColHeaders="0" showZeros="0" tabSelected="1" showOutlineSymbols="0" zoomScale="80" zoomScaleNormal="80" workbookViewId="0">
      <pane xSplit="5" ySplit="5" topLeftCell="BX6" activePane="bottomRight" state="frozen"/>
      <selection pane="topRight" activeCell="F1" sqref="F1"/>
      <selection pane="bottomLeft" activeCell="A6" sqref="A6"/>
      <selection pane="bottomRight" activeCell="B4" sqref="B4"/>
    </sheetView>
  </sheetViews>
  <sheetFormatPr defaultColWidth="11.7109375" defaultRowHeight="15.75" x14ac:dyDescent="0.2"/>
  <cols>
    <col min="1" max="1" width="3.5703125" style="10" customWidth="1"/>
    <col min="2" max="2" width="33.42578125" style="3" customWidth="1"/>
    <col min="3" max="3" width="7" style="32" customWidth="1"/>
    <col min="4" max="4" width="12" style="33" customWidth="1"/>
    <col min="5" max="5" width="6.28515625" style="33" customWidth="1"/>
    <col min="6" max="96" width="9.140625" style="32" customWidth="1"/>
    <col min="97" max="97" width="9.85546875" style="32" bestFit="1" customWidth="1"/>
    <col min="98" max="98" width="9.85546875" style="32" customWidth="1"/>
    <col min="99" max="99" width="9.140625" style="32" customWidth="1"/>
    <col min="100" max="100" width="8" style="32" customWidth="1"/>
    <col min="101" max="193" width="10" style="32" customWidth="1"/>
    <col min="194" max="194" width="9.140625" style="32" customWidth="1"/>
    <col min="195" max="195" width="10.7109375" style="32" customWidth="1"/>
    <col min="196" max="196" width="7.42578125" style="32" customWidth="1"/>
    <col min="197" max="197" width="30" style="34" customWidth="1"/>
    <col min="198" max="198" width="7" style="32" customWidth="1"/>
    <col min="199" max="199" width="4.7109375" style="257" customWidth="1"/>
    <col min="200" max="200" width="6" style="32" customWidth="1"/>
    <col min="201" max="16384" width="11.7109375" style="32"/>
  </cols>
  <sheetData>
    <row r="2" spans="1:201" s="278" customFormat="1" ht="17.25" customHeight="1" x14ac:dyDescent="0.2">
      <c r="A2" s="277"/>
      <c r="B2" s="345"/>
      <c r="C2" s="276"/>
      <c r="D2" s="276"/>
      <c r="E2" s="428" t="s">
        <v>0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28"/>
      <c r="BR2" s="428"/>
      <c r="BS2" s="428"/>
      <c r="BT2" s="428"/>
      <c r="BU2" s="428"/>
      <c r="BV2" s="428"/>
      <c r="BW2" s="428"/>
      <c r="BX2" s="428"/>
      <c r="BY2" s="428"/>
      <c r="BZ2" s="428"/>
      <c r="CA2" s="428"/>
      <c r="CB2" s="428"/>
      <c r="CC2" s="428"/>
      <c r="CD2" s="428"/>
      <c r="CE2" s="428"/>
      <c r="CF2" s="428"/>
      <c r="CG2" s="428"/>
      <c r="CH2" s="428"/>
      <c r="CI2" s="428"/>
      <c r="CJ2" s="428"/>
      <c r="CK2" s="428"/>
      <c r="CL2" s="428"/>
      <c r="CM2" s="428"/>
      <c r="CN2" s="428"/>
      <c r="CO2" s="428"/>
      <c r="CP2" s="428"/>
      <c r="CQ2" s="428"/>
      <c r="CR2" s="428"/>
      <c r="CS2" s="428"/>
      <c r="CT2" s="428"/>
      <c r="CU2" s="428"/>
      <c r="CV2" s="428" t="s">
        <v>1</v>
      </c>
      <c r="CW2" s="428"/>
      <c r="CX2" s="428"/>
      <c r="CY2" s="428"/>
      <c r="CZ2" s="428"/>
      <c r="DA2" s="428"/>
      <c r="DB2" s="428"/>
      <c r="DC2" s="428"/>
      <c r="DD2" s="428"/>
      <c r="DE2" s="428"/>
      <c r="DF2" s="428"/>
      <c r="DG2" s="428"/>
      <c r="DH2" s="428"/>
      <c r="DI2" s="428"/>
      <c r="DJ2" s="428"/>
      <c r="DK2" s="428"/>
      <c r="DL2" s="428"/>
      <c r="DM2" s="428"/>
      <c r="DN2" s="428"/>
      <c r="DO2" s="428"/>
      <c r="DP2" s="428"/>
      <c r="DQ2" s="428"/>
      <c r="DR2" s="428"/>
      <c r="DS2" s="428"/>
      <c r="DT2" s="428"/>
      <c r="DU2" s="428"/>
      <c r="DV2" s="428"/>
      <c r="DW2" s="428"/>
      <c r="DX2" s="428"/>
      <c r="DY2" s="428"/>
      <c r="DZ2" s="428"/>
      <c r="EA2" s="428"/>
      <c r="EB2" s="428"/>
      <c r="EC2" s="428"/>
      <c r="ED2" s="428"/>
      <c r="EE2" s="428"/>
      <c r="EF2" s="428"/>
      <c r="EG2" s="428"/>
      <c r="EH2" s="428"/>
      <c r="EI2" s="428"/>
      <c r="EJ2" s="428"/>
      <c r="EK2" s="428"/>
      <c r="EL2" s="428"/>
      <c r="EM2" s="428"/>
      <c r="EN2" s="428"/>
      <c r="EO2" s="428"/>
      <c r="EP2" s="428"/>
      <c r="EQ2" s="428"/>
      <c r="ER2" s="428"/>
      <c r="ES2" s="428"/>
      <c r="ET2" s="428"/>
      <c r="EU2" s="428"/>
      <c r="EV2" s="428"/>
      <c r="EW2" s="428"/>
      <c r="EX2" s="428"/>
      <c r="EY2" s="428"/>
      <c r="EZ2" s="428"/>
      <c r="FA2" s="428"/>
      <c r="FB2" s="428"/>
      <c r="FC2" s="428"/>
      <c r="FD2" s="428"/>
      <c r="FE2" s="428"/>
      <c r="FF2" s="428"/>
      <c r="FG2" s="428"/>
      <c r="FH2" s="428"/>
      <c r="FI2" s="428"/>
      <c r="FJ2" s="428"/>
      <c r="FK2" s="428"/>
      <c r="FL2" s="428"/>
      <c r="FM2" s="428"/>
      <c r="FN2" s="428"/>
      <c r="FO2" s="428"/>
      <c r="FP2" s="428"/>
      <c r="FQ2" s="428"/>
      <c r="FR2" s="428"/>
      <c r="FS2" s="428"/>
      <c r="FT2" s="428"/>
      <c r="FU2" s="428"/>
      <c r="FV2" s="428"/>
      <c r="FW2" s="428"/>
      <c r="FX2" s="428"/>
      <c r="FY2" s="428"/>
      <c r="FZ2" s="428"/>
      <c r="GA2" s="428"/>
      <c r="GB2" s="428"/>
      <c r="GC2" s="428"/>
      <c r="GD2" s="428"/>
      <c r="GE2" s="428"/>
      <c r="GF2" s="428"/>
      <c r="GG2" s="428"/>
      <c r="GH2" s="428"/>
      <c r="GI2" s="428"/>
      <c r="GJ2" s="428"/>
      <c r="GK2" s="428"/>
      <c r="GL2" s="428"/>
      <c r="GM2" s="415"/>
      <c r="GN2" s="415"/>
      <c r="GO2" s="415"/>
      <c r="GP2" s="415"/>
      <c r="GQ2" s="415"/>
      <c r="GR2" s="415"/>
      <c r="GS2" s="415"/>
    </row>
    <row r="3" spans="1:201" s="36" customFormat="1" ht="21" thickBot="1" x14ac:dyDescent="0.25">
      <c r="A3" s="10"/>
      <c r="B3" s="288"/>
      <c r="C3" s="288"/>
      <c r="D3" s="288"/>
      <c r="E3" s="288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27"/>
      <c r="BN3" s="427"/>
      <c r="BO3" s="427"/>
      <c r="BP3" s="427"/>
      <c r="BQ3" s="427"/>
      <c r="BR3" s="427"/>
      <c r="BS3" s="427"/>
      <c r="BT3" s="427"/>
      <c r="BU3" s="427"/>
      <c r="BV3" s="427"/>
      <c r="BW3" s="427"/>
      <c r="BX3" s="427"/>
      <c r="BY3" s="427"/>
      <c r="BZ3" s="427"/>
      <c r="CA3" s="427"/>
      <c r="CB3" s="427"/>
      <c r="CC3" s="427"/>
      <c r="CD3" s="427"/>
      <c r="CE3" s="427"/>
      <c r="CF3" s="427"/>
      <c r="CG3" s="427"/>
      <c r="CH3" s="427"/>
      <c r="CI3" s="427"/>
      <c r="CJ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14"/>
      <c r="CW3" s="427"/>
      <c r="CX3" s="427"/>
      <c r="CY3" s="427"/>
      <c r="CZ3" s="427"/>
      <c r="DA3" s="427"/>
      <c r="DB3" s="427"/>
      <c r="DC3" s="427"/>
      <c r="DD3" s="427"/>
      <c r="DE3" s="427"/>
      <c r="DF3" s="427"/>
      <c r="DG3" s="427"/>
      <c r="DH3" s="427"/>
      <c r="DI3" s="427"/>
      <c r="DJ3" s="427"/>
      <c r="DK3" s="427"/>
      <c r="DL3" s="427"/>
      <c r="DM3" s="427"/>
      <c r="DN3" s="427"/>
      <c r="DO3" s="427"/>
      <c r="DP3" s="427"/>
      <c r="DQ3" s="427"/>
      <c r="DR3" s="427"/>
      <c r="DS3" s="427"/>
      <c r="DT3" s="427"/>
      <c r="DU3" s="427"/>
      <c r="DV3" s="427"/>
      <c r="DW3" s="427"/>
      <c r="DX3" s="427"/>
      <c r="DY3" s="427"/>
      <c r="DZ3" s="427"/>
      <c r="EA3" s="427"/>
      <c r="EB3" s="427"/>
      <c r="EC3" s="427"/>
      <c r="ED3" s="427"/>
      <c r="EE3" s="427"/>
      <c r="EF3" s="427"/>
      <c r="EG3" s="427"/>
      <c r="EH3" s="427"/>
      <c r="EI3" s="427"/>
      <c r="EJ3" s="427"/>
      <c r="EK3" s="427"/>
      <c r="EL3" s="427"/>
      <c r="EM3" s="427"/>
      <c r="EN3" s="427"/>
      <c r="EO3" s="427"/>
      <c r="EP3" s="427"/>
      <c r="EQ3" s="427"/>
      <c r="ER3" s="427"/>
      <c r="ES3" s="427"/>
      <c r="ET3" s="427"/>
      <c r="EU3" s="427"/>
      <c r="EV3" s="427"/>
      <c r="EW3" s="427"/>
      <c r="EX3" s="427"/>
      <c r="EY3" s="427"/>
      <c r="EZ3" s="427"/>
      <c r="FA3" s="427"/>
      <c r="FB3" s="427"/>
      <c r="FC3" s="427"/>
      <c r="FD3" s="427"/>
      <c r="FE3" s="427"/>
      <c r="FF3" s="427"/>
      <c r="FG3" s="427"/>
      <c r="FH3" s="427"/>
      <c r="FI3" s="427"/>
      <c r="FJ3" s="427"/>
      <c r="FK3" s="427"/>
      <c r="FL3" s="427"/>
      <c r="FM3" s="427"/>
      <c r="FN3" s="427"/>
      <c r="FO3" s="427"/>
      <c r="FP3" s="427"/>
      <c r="FQ3" s="427"/>
      <c r="FR3" s="427"/>
      <c r="FS3" s="427"/>
      <c r="FT3" s="427"/>
      <c r="FU3" s="427"/>
      <c r="FV3" s="427"/>
      <c r="FW3" s="427"/>
      <c r="FX3" s="427"/>
      <c r="FY3" s="427"/>
      <c r="FZ3" s="427"/>
      <c r="GA3" s="427"/>
      <c r="GB3" s="427"/>
      <c r="GC3" s="427"/>
      <c r="GD3" s="427"/>
      <c r="GE3" s="427"/>
      <c r="GF3" s="427"/>
      <c r="GG3" s="427"/>
      <c r="GH3" s="427"/>
      <c r="GI3" s="427"/>
      <c r="GJ3" s="427"/>
      <c r="GK3" s="427"/>
      <c r="GL3" s="427"/>
      <c r="GM3" s="14"/>
      <c r="GN3" s="105"/>
      <c r="GO3" s="315"/>
      <c r="GP3" s="35"/>
      <c r="GQ3" s="35"/>
      <c r="GR3" s="257"/>
      <c r="GS3" s="257"/>
    </row>
    <row r="4" spans="1:201" ht="154.5" customHeight="1" x14ac:dyDescent="0.2">
      <c r="A4" s="201">
        <v>44926</v>
      </c>
      <c r="B4" s="304" t="s">
        <v>2</v>
      </c>
      <c r="C4" s="420" t="s">
        <v>3</v>
      </c>
      <c r="D4" s="418" t="s">
        <v>4</v>
      </c>
      <c r="E4" s="416" t="s">
        <v>5</v>
      </c>
      <c r="F4" s="113" t="s">
        <v>6</v>
      </c>
      <c r="G4" s="113" t="s">
        <v>7</v>
      </c>
      <c r="H4" s="113" t="s">
        <v>8</v>
      </c>
      <c r="I4" s="113" t="s">
        <v>9</v>
      </c>
      <c r="J4" s="113" t="s">
        <v>10</v>
      </c>
      <c r="K4" s="113" t="s">
        <v>11</v>
      </c>
      <c r="L4" s="113" t="s">
        <v>12</v>
      </c>
      <c r="M4" s="113" t="s">
        <v>13</v>
      </c>
      <c r="N4" s="113" t="s">
        <v>14</v>
      </c>
      <c r="O4" s="113" t="s">
        <v>15</v>
      </c>
      <c r="P4" s="113" t="s">
        <v>16</v>
      </c>
      <c r="Q4" s="113" t="s">
        <v>17</v>
      </c>
      <c r="R4" s="113" t="s">
        <v>18</v>
      </c>
      <c r="S4" s="113" t="s">
        <v>19</v>
      </c>
      <c r="T4" s="113" t="s">
        <v>20</v>
      </c>
      <c r="U4" s="113" t="s">
        <v>21</v>
      </c>
      <c r="V4" s="113" t="s">
        <v>22</v>
      </c>
      <c r="W4" s="113" t="s">
        <v>23</v>
      </c>
      <c r="X4" s="113" t="s">
        <v>24</v>
      </c>
      <c r="Y4" s="113" t="s">
        <v>25</v>
      </c>
      <c r="Z4" s="113" t="s">
        <v>26</v>
      </c>
      <c r="AA4" s="113" t="s">
        <v>27</v>
      </c>
      <c r="AB4" s="113" t="s">
        <v>28</v>
      </c>
      <c r="AC4" s="113" t="s">
        <v>29</v>
      </c>
      <c r="AD4" s="113" t="s">
        <v>30</v>
      </c>
      <c r="AE4" s="113" t="s">
        <v>31</v>
      </c>
      <c r="AF4" s="113" t="s">
        <v>32</v>
      </c>
      <c r="AG4" s="113" t="s">
        <v>33</v>
      </c>
      <c r="AH4" s="113" t="s">
        <v>34</v>
      </c>
      <c r="AI4" s="113" t="s">
        <v>35</v>
      </c>
      <c r="AJ4" s="113" t="s">
        <v>36</v>
      </c>
      <c r="AK4" s="113" t="s">
        <v>37</v>
      </c>
      <c r="AL4" s="113" t="s">
        <v>38</v>
      </c>
      <c r="AM4" s="113" t="s">
        <v>39</v>
      </c>
      <c r="AN4" s="113" t="s">
        <v>40</v>
      </c>
      <c r="AO4" s="113" t="s">
        <v>41</v>
      </c>
      <c r="AP4" s="113" t="s">
        <v>42</v>
      </c>
      <c r="AQ4" s="113" t="s">
        <v>43</v>
      </c>
      <c r="AR4" s="113" t="s">
        <v>44</v>
      </c>
      <c r="AS4" s="113" t="s">
        <v>45</v>
      </c>
      <c r="AT4" s="113" t="s">
        <v>46</v>
      </c>
      <c r="AU4" s="113" t="s">
        <v>47</v>
      </c>
      <c r="AV4" s="113" t="s">
        <v>48</v>
      </c>
      <c r="AW4" s="113" t="s">
        <v>49</v>
      </c>
      <c r="AX4" s="113" t="s">
        <v>50</v>
      </c>
      <c r="AY4" s="113" t="s">
        <v>51</v>
      </c>
      <c r="AZ4" s="113" t="s">
        <v>52</v>
      </c>
      <c r="BA4" s="113" t="s">
        <v>53</v>
      </c>
      <c r="BB4" s="113" t="s">
        <v>54</v>
      </c>
      <c r="BC4" s="113" t="s">
        <v>55</v>
      </c>
      <c r="BD4" s="113" t="s">
        <v>56</v>
      </c>
      <c r="BE4" s="113" t="s">
        <v>57</v>
      </c>
      <c r="BF4" s="113" t="s">
        <v>58</v>
      </c>
      <c r="BG4" s="113" t="s">
        <v>59</v>
      </c>
      <c r="BH4" s="113" t="s">
        <v>60</v>
      </c>
      <c r="BI4" s="113" t="s">
        <v>61</v>
      </c>
      <c r="BJ4" s="113" t="s">
        <v>62</v>
      </c>
      <c r="BK4" s="113" t="s">
        <v>63</v>
      </c>
      <c r="BL4" s="113" t="s">
        <v>64</v>
      </c>
      <c r="BM4" s="113" t="s">
        <v>65</v>
      </c>
      <c r="BN4" s="113" t="s">
        <v>66</v>
      </c>
      <c r="BO4" s="113" t="s">
        <v>67</v>
      </c>
      <c r="BP4" s="113" t="s">
        <v>68</v>
      </c>
      <c r="BQ4" s="113" t="s">
        <v>69</v>
      </c>
      <c r="BR4" s="113" t="s">
        <v>70</v>
      </c>
      <c r="BS4" s="113" t="s">
        <v>71</v>
      </c>
      <c r="BT4" s="113" t="s">
        <v>72</v>
      </c>
      <c r="BU4" s="113" t="s">
        <v>73</v>
      </c>
      <c r="BV4" s="113" t="s">
        <v>74</v>
      </c>
      <c r="BW4" s="113" t="s">
        <v>75</v>
      </c>
      <c r="BX4" s="113" t="s">
        <v>76</v>
      </c>
      <c r="BY4" s="113" t="s">
        <v>77</v>
      </c>
      <c r="BZ4" s="113" t="s">
        <v>78</v>
      </c>
      <c r="CA4" s="113" t="s">
        <v>79</v>
      </c>
      <c r="CB4" s="113" t="s">
        <v>80</v>
      </c>
      <c r="CC4" s="113" t="s">
        <v>81</v>
      </c>
      <c r="CD4" s="113" t="s">
        <v>82</v>
      </c>
      <c r="CE4" s="113" t="s">
        <v>83</v>
      </c>
      <c r="CF4" s="113" t="s">
        <v>84</v>
      </c>
      <c r="CG4" s="113" t="s">
        <v>85</v>
      </c>
      <c r="CH4" s="113" t="s">
        <v>86</v>
      </c>
      <c r="CI4" s="113" t="s">
        <v>87</v>
      </c>
      <c r="CJ4" s="113" t="s">
        <v>88</v>
      </c>
      <c r="CK4" s="113" t="s">
        <v>89</v>
      </c>
      <c r="CL4" s="113" t="s">
        <v>90</v>
      </c>
      <c r="CM4" s="113" t="s">
        <v>91</v>
      </c>
      <c r="CN4" s="113" t="s">
        <v>92</v>
      </c>
      <c r="CO4" s="113" t="s">
        <v>93</v>
      </c>
      <c r="CP4" s="113" t="s">
        <v>94</v>
      </c>
      <c r="CQ4" s="113" t="s">
        <v>95</v>
      </c>
      <c r="CR4" s="113" t="s">
        <v>96</v>
      </c>
      <c r="CS4" s="113" t="s">
        <v>97</v>
      </c>
      <c r="CT4" s="113" t="s">
        <v>617</v>
      </c>
      <c r="CU4" s="113"/>
      <c r="CV4" s="425" t="s">
        <v>98</v>
      </c>
      <c r="CW4" s="114" t="str">
        <f t="shared" ref="CW4:DF5" si="0">+F4</f>
        <v>Golden Coast Jr, Golf Foundation - GCJGF , PGA National, Fazio, West Palm Beach., Fl  6735 yds</v>
      </c>
      <c r="CX4" s="114" t="str">
        <f t="shared" si="0"/>
        <v>WAGR  International Golf Championship, The Biltmore, Coral Gables, Miami             7112 yds</v>
      </c>
      <c r="CY4" s="114" t="str">
        <f t="shared" si="0"/>
        <v>FSG   WAGE   Campeonata Sudamericano Amateur 2023, Quito Tenis &amp; Golf Club, Quito Ecuador          7356 yds</v>
      </c>
      <c r="CZ4" s="114" t="str">
        <f t="shared" si="0"/>
        <v>FChG  Abierto Club de Golf Cachagua 2023, Valperaiso, Chile</v>
      </c>
      <c r="DA4" s="114" t="str">
        <f t="shared" si="0"/>
        <v>FVG   ProAm Junko Golf Club 2023  El Junko</v>
      </c>
      <c r="DB4" s="114" t="str">
        <f t="shared" si="0"/>
        <v>WAGR  FSGA-FJT, Florira State Univ, "54 Holes Majo". Seminollew GC, Tallahassee, Fl., 7150 yds</v>
      </c>
      <c r="DC4" s="114" t="str">
        <f t="shared" si="0"/>
        <v>FPG    WAGR  Torneo Internacional de Menores Lima Golf 2023, Peru</v>
      </c>
      <c r="DD4" s="114" t="str">
        <f t="shared" si="0"/>
        <v>FVG   WAGR  Clasificatorio Sudamericano Juvenil 2023, CCC y LCC  6611 / 6842 yds</v>
      </c>
      <c r="DE4" s="114" t="str">
        <f t="shared" si="0"/>
        <v>WAGR  XII Campeonato de Alicante, Melia Villaitana, Akicante, España   6800 yds</v>
      </c>
      <c r="DF4" s="114" t="str">
        <f t="shared" si="0"/>
        <v xml:space="preserve">HLGT Disney Junior Open, Disney World, Orlando, Fl.. 6641 yds </v>
      </c>
      <c r="DG4" s="114" t="str">
        <f t="shared" ref="DG4:DP5" si="1">+P4</f>
        <v xml:space="preserve">FChG  Abierto Las Brisas Santo Domingo, Chile  </v>
      </c>
      <c r="DH4" s="114" t="str">
        <f t="shared" si="1"/>
        <v>FJT Indiab Spring Open, East Course, Boynton,Fl., 6750 yds</v>
      </c>
      <c r="DI4" s="114" t="str">
        <f t="shared" si="1"/>
        <v>FVG Torneo Amateur Los Anaucos GC, Los Anaucos, Miranda   5662 yds</v>
      </c>
      <c r="DJ4" s="114" t="str">
        <f t="shared" si="1"/>
        <v>FJT  LPGA Open, LPGA Imternational Hill Course, Daytona Beach, Fl,¡.,  6835 yds</v>
      </c>
      <c r="DK4" s="114" t="str">
        <f t="shared" si="1"/>
        <v>HJGT 54 Holes Raleigh Open The Neuse GC, Clayti, NC   6703.yds</v>
      </c>
      <c r="DL4" s="114" t="str">
        <f t="shared" si="1"/>
        <v>FVG     WAGR  Torneo Juvenil Junko Golf Club, Gira IJGA  6250 yds</v>
      </c>
      <c r="DM4" s="114" t="str">
        <f t="shared" si="1"/>
        <v>FSGA  FJT Sandridge (13 -18 años) Sandridge GC, Dunes Course, VeroBeach, Fl.,                 6820 yds</v>
      </c>
      <c r="DN4" s="114" t="str">
        <f t="shared" si="1"/>
        <v>FVG    WAGR XXXVIII  Abierto de Venezuel, Guataparo  CC., Guataparo, Valencia   6700 yds</v>
      </c>
      <c r="DO4" s="114" t="str">
        <f t="shared" si="1"/>
        <v>FVG    WAGR XXXVIII  Abierto de Venezuel, Guataparo  CC., Guataparo, Valencia   6500 yds</v>
      </c>
      <c r="DP4" s="114" t="str">
        <f t="shared" si="1"/>
        <v>HJGT StoneBridge Junior Open, Stonebridge GC, Monroe, NC.,  6695 yds</v>
      </c>
      <c r="DQ4" s="114" t="str">
        <f t="shared" ref="DQ4:DZ5" si="2">+Z4</f>
        <v>RFEG  Campeonato de España Sb18 , Zaudin Golf, Sevilla, España,   7112 yds</v>
      </c>
      <c r="DR4" s="114" t="str">
        <f t="shared" si="2"/>
        <v>WAGR   FSG   Campeonato Sudamericano Juvenil 2023, Cochabamba CC., Cochabamba, Bolivia  6839 yds</v>
      </c>
      <c r="DS4" s="114" t="str">
        <f t="shared" si="2"/>
        <v>IJGA   Preview at Panorama, Panorama GC., Conroe, TX.,  6630 yds</v>
      </c>
      <c r="DT4" s="114" t="str">
        <f t="shared" si="2"/>
        <v>FVG  !ra Parada Gira Juvenil de Oriente, PLC CC., Pto La Cruz Anzoategui</v>
      </c>
      <c r="DU4" s="114" t="str">
        <f t="shared" si="2"/>
        <v>FJT Okeeheelee Open, Okeeheelee Golf Course,Eagle Heron, West Palm Beach, FL.,  6734 yds</v>
      </c>
      <c r="DV4" s="114" t="str">
        <f t="shared" si="2"/>
        <v>OGA   Tiger Invitational, The Trails GC of Horton, Norton, OK,  6623 yds</v>
      </c>
      <c r="DW4" s="114" t="str">
        <f t="shared" si="2"/>
        <v>OGA  Husky Classic , Lincoln Golf Park West, Oklahoma City, OK.,    6576 yds</v>
      </c>
      <c r="DX4" s="114" t="str">
        <f t="shared" si="2"/>
        <v>OGA   2023 Owasso Invitational, Bailey Ranch GC, Owasso, OK  6726 yds</v>
      </c>
      <c r="DY4" s="114" t="str">
        <f t="shared" si="2"/>
        <v>FChG 3o Campeonato de Menores CC Granadilla, Club de Campo Granadilla, Chile</v>
      </c>
      <c r="DZ4" s="114" t="str">
        <f t="shared" si="2"/>
        <v>FVG    WAGR  Torneo Amateur LCC, Lagunita CC., El Hatillo 6450 yds</v>
      </c>
      <c r="EA4" s="114" t="str">
        <f t="shared" ref="EA4:EJ5" si="3">+AJ4</f>
        <v>OGA  Pioner Invitational, StillWater CC., Still Water, OK  6495 yds</v>
      </c>
      <c r="EB4" s="114" t="str">
        <f t="shared" si="3"/>
        <v>FVG    WAGR   Torneo Juvenil IZCC - Gira IJGA, Izcaragua CC.,  6367 yds</v>
      </c>
      <c r="EC4" s="114" t="str">
        <f t="shared" si="3"/>
        <v xml:space="preserve">WAGR  Torneo Invitacional Amateur Internacional de Panama, Las Marias Hotel and Golf Resort, Panama </v>
      </c>
      <c r="ED4" s="114" t="str">
        <f t="shared" si="3"/>
        <v>WAGR AJGA Mayakoba Invitational, El Camaleon GC, Mexico</v>
      </c>
      <c r="EE4" s="114" t="str">
        <f t="shared" si="3"/>
        <v>FVG   WADR Torneo Amatarur FVG CCC, Caracas CC.         6611 yds</v>
      </c>
      <c r="EF4" s="114" t="str">
        <f t="shared" si="3"/>
        <v>OGA  6A West Regional, Meadow Lake, Enid, OK.,           6472 yds</v>
      </c>
      <c r="EG4" s="114" t="str">
        <f t="shared" si="3"/>
        <v>OGA Oklahoma 6A Boys State School Championship, Balley Ranch GC, Owasso, OK.,                   6651 yds</v>
      </c>
      <c r="EH4" s="114" t="str">
        <f t="shared" si="3"/>
        <v>FVG    WAGR   Torneo Juvenil FVG Gira IJGA, Guataparo CC, Valencia 6606 yds</v>
      </c>
      <c r="EI4" s="114" t="str">
        <f t="shared" si="3"/>
        <v>FChG $to Torneo de Menores 2023, Club de Golf Las Brisas de Chicureo "Copa Visa", Chile</v>
      </c>
      <c r="EJ4" s="114" t="str">
        <f t="shared" si="3"/>
        <v>FVG     WAGR   Torneo Amateur FVG IZCC, Izcaragua CC.   6557 yds</v>
      </c>
      <c r="EK4" s="114" t="str">
        <f t="shared" ref="EK4:ET5" si="4">+AT4</f>
        <v>WAGR   AJGA  Nico Open Cluba Campestre de Medellin, Colombia 6800-7200 uds</v>
      </c>
      <c r="EL4" s="114" t="str">
        <f t="shared" si="4"/>
        <v>FChG  Abierto de Marbella , Marbella CC, Puchuncavi</v>
      </c>
      <c r="EM4" s="114" t="str">
        <f t="shared" si="4"/>
        <v>FVG Clasificacion Nacional Mat¡tch Play 2023 Caracas CC  6600 yds</v>
      </c>
      <c r="EN4" s="114" t="str">
        <f t="shared" si="4"/>
        <v>FVG    WAGR   Campeonato Nacional Match Play 2023, Caracas CC, 6200 yds</v>
      </c>
      <c r="EO4" s="114" t="str">
        <f t="shared" si="4"/>
        <v>FVG  Qualy Torneo Clasificacion Copa Andes 2023, Lagunita CC.,            6800 yds</v>
      </c>
      <c r="EP4" s="114" t="str">
        <f t="shared" si="4"/>
        <v>FVG    WAGRT   Clasificacion Copa Andes 2023, Lagunita CC.,  6080 yds</v>
      </c>
      <c r="EQ4" s="114" t="str">
        <f t="shared" si="4"/>
        <v>FVG   WAGR  Torneo Amateur FVG San Miguel CC., Maturin</v>
      </c>
      <c r="ER4" s="114" t="str">
        <f t="shared" si="4"/>
        <v>FVG    WAGR  Torneo Amateur  JGC  6200 yds</v>
      </c>
      <c r="ES4" s="114" t="str">
        <f t="shared" si="4"/>
        <v>HJGT Orange County National Summer Jr. Open, Orangr County National Gc., FL.,   6699 yds</v>
      </c>
      <c r="ET4" s="114" t="str">
        <f t="shared" si="4"/>
        <v>FSGA  USGA Qualitying, Eagle Creek Golf &amp;CC, Naples, Fl.,   6965</v>
      </c>
      <c r="EU4" s="114" t="str">
        <f t="shared" ref="EU4:FD5" si="5">+BD4</f>
        <v>FVG    WAGR  VIII Abierto VAGC, Valle Arroba GC, Caracas,   6312 yds</v>
      </c>
      <c r="EV4" s="114" t="str">
        <f t="shared" si="5"/>
        <v>FChG  FGS Sport Pro Tour 15va Fecha, Club de Polo y Equitacion San Cristobal, Vitacura Chile 7083 yds</v>
      </c>
      <c r="EW4" s="114" t="str">
        <f t="shared" si="5"/>
        <v>PGA  HSGA  High School Boys Golf Natinal Invitational, Frisco, Tx  7010,6820,6720 yds</v>
      </c>
      <c r="EX4" s="114" t="str">
        <f t="shared" si="5"/>
        <v>FSGA FJT  Junior Amayeur Match P`lay (16-18). The Palencia Club, Stv Augustine, FL.,  CS yds6</v>
      </c>
      <c r="EY4" s="114" t="str">
        <f t="shared" si="5"/>
        <v>AJGA Arnold Palmer junior invitational, Arnold Palmer Bay Hill Club &amp; Resort, Orlando, FL.,  7374 yds</v>
      </c>
      <c r="EZ4" s="114" t="str">
        <f t="shared" si="5"/>
        <v>OPTIMIST International Jr Golf Champ., Trump National Doral, Blue Monster, Miami Fl.,  6581 yds</v>
      </c>
      <c r="FA4" s="114" t="str">
        <f t="shared" si="5"/>
        <v>FVG  WAGR    Torneo Scratch FVG, VAGC  /  LCC  6300 / 6800  yds</v>
      </c>
      <c r="FB4" s="114" t="str">
        <f t="shared" si="5"/>
        <v>AJGA   UHY Baltimore Junior, Woodholme CC., Pikeville, MD    6919 yds</v>
      </c>
      <c r="FC4" s="114" t="str">
        <f t="shared" si="5"/>
        <v>FChG  FGS Sport Pro Tour 16va Fecha, Club de Golf Rocas de Santo Domingo, Chile 6740 yds</v>
      </c>
      <c r="FD4" s="114" t="str">
        <f t="shared" si="5"/>
        <v>WAGR   FChG Campmpeonato Juvenil de Chile, Hacienda de Chicureo GC, Chile, 6900 yds</v>
      </c>
      <c r="FE4" s="114" t="str">
        <f t="shared" ref="FE4:FN5" si="6">+BN4</f>
        <v>AJGA Atlanta Classic - uhy, Planterra Club, Peach Tree City, GA  6943 yds</v>
      </c>
      <c r="FF4" s="114" t="str">
        <f t="shared" si="6"/>
        <v>FVG      Torneo Juvenil  Gira IJGA, Marriott Maracay  6600yds</v>
      </c>
      <c r="FG4" s="114" t="str">
        <f t="shared" si="6"/>
        <v>HJGT Nashville Summer Jr O,pen, Hermitage GC Old Hikory, TN  6539 yds</v>
      </c>
      <c r="FH4" s="114" t="str">
        <f t="shared" si="6"/>
        <v>OJGT 2022 Talor Gooch Fall Challenge, John Conrad Golf Course, Midwest City, OK                                 6825 yds</v>
      </c>
      <c r="FI4" s="114" t="str">
        <f t="shared" si="6"/>
        <v>OJGT Bayley Ranch Bash, Bayley Ranch GC, owasso, OK  6728 yds</v>
      </c>
      <c r="FJ4" s="114" t="str">
        <f t="shared" si="6"/>
        <v>HJGT Charlotte Fall Junior Open, Monroe CC, Monroe, NC.,   6548 yds</v>
      </c>
      <c r="FK4" s="114" t="str">
        <f t="shared" si="6"/>
        <v xml:space="preserve">OJGT   Lincoln Park Beast of The East Classic, Lincoln Park Course    6221 yds  </v>
      </c>
      <c r="FL4" s="114" t="str">
        <f t="shared" si="6"/>
        <v>FVG   WAGR  Abierto Lagunita 2023, Lagunita GC., El Hatillo 6909 yds</v>
      </c>
      <c r="FM4" s="114" t="str">
        <f t="shared" si="6"/>
        <v>HJGT  Jekyll Island Fall Jr Open, Jekyll Island GC, GA  6359 yds</v>
      </c>
      <c r="FN4" s="114" t="str">
        <f t="shared" si="6"/>
        <v>FVG     WAGR   18th Abierto de Barquisimeto, Barquisimeto GC, Lara</v>
      </c>
      <c r="FO4" s="114" t="str">
        <f t="shared" ref="FO4:FX5" si="7">+BX4</f>
        <v xml:space="preserve">WAGR FChG  Abierto Brisas de Chicureo, Club de Golf Brisas de Chicureo, Chile,  6789 yds </v>
      </c>
      <c r="FP4" s="114" t="str">
        <f t="shared" si="7"/>
        <v xml:space="preserve">FVG  III Parada Gira Oriental de Golf Menor, La Salina GC, Lecherias </v>
      </c>
      <c r="FQ4" s="114" t="str">
        <f t="shared" si="7"/>
        <v>FVG   Clasificacion Nacional Juvenil 2023, VAGC, 6400 yds</v>
      </c>
      <c r="FR4" s="114" t="str">
        <f t="shared" si="7"/>
        <v>FVG    WAGR   Nacional Juvenil 2023. VAGC,   6400 yds</v>
      </c>
      <c r="FS4" s="114" t="str">
        <f t="shared" si="7"/>
        <v>OJGT  Lincoln Park Best of the West Classic, Lincoln Park, OK   6576 yds</v>
      </c>
      <c r="FT4" s="114" t="str">
        <f t="shared" si="7"/>
        <v>WAGR   FSGA 12th fjt Chap. Lakewood Nat GC, Comander course, Lakewood Ranch Fl.,  7064 yds</v>
      </c>
      <c r="FU4" s="114" t="str">
        <f t="shared" si="7"/>
        <v>Billy Herschel Junior Championship, Orange Park, Fl 6708 ydsEagle Harbor Club</v>
      </c>
      <c r="FV4" s="114" t="str">
        <f t="shared" si="7"/>
        <v xml:space="preserve">FVG    WAGR  Campeonato Nacional Amateur GCC, Valencia  6600 yds  </v>
      </c>
      <c r="FW4" s="114" t="str">
        <f t="shared" si="7"/>
        <v>FChG  Abierto La Hacienda de Chicureo, Chile  7297 yds</v>
      </c>
      <c r="FX4" s="114" t="str">
        <f t="shared" si="7"/>
        <v>FChG  III Joaquin Invitational, Club de Golf La Dehesa, Santiago, Chile  6800 Yds</v>
      </c>
      <c r="FY4" s="114" t="str">
        <f t="shared" ref="FY4:GH5" si="8">+CH4</f>
        <v>FVG    WAGR   Invitacional Juvenil LCC  Lagunita CC, La Lagunita  6900 yds</v>
      </c>
      <c r="FZ4" s="114" t="str">
        <f t="shared" si="8"/>
        <v>FChG   WAGR  18 Fecha Club de Golf de Chicureo 6709 yds</v>
      </c>
      <c r="GA4" s="114" t="str">
        <f t="shared" si="8"/>
        <v>DAGC  Dade Amateur Golf Championship, Miami Lakes, Miami  6757 yds</v>
      </c>
      <c r="GB4" s="114" t="str">
        <f t="shared" si="8"/>
        <v>AAG     WAGR     51 Copa Tailhade, Los Lagartos CC, Pilar, AE   6620</v>
      </c>
      <c r="GC4" s="114" t="str">
        <f t="shared" si="8"/>
        <v>FVG    WAGR   Internacional Juvenil Guataparo CC 2023  6550 yds</v>
      </c>
      <c r="GD4" s="114" t="str">
        <f t="shared" si="8"/>
        <v xml:space="preserve">AAG      WAGR  Campeonato Nacional por Golpes, Marindale GC, AR   6536 </v>
      </c>
      <c r="GE4" s="114" t="str">
        <f t="shared" si="8"/>
        <v>FHSAA Florida High School Golf Championshi</v>
      </c>
      <c r="GF4" s="114" t="str">
        <f t="shared" si="8"/>
        <v>FChG  Abierto Los leones, Clug de Golf Los Leones, Las Condes Santiago Chile         6902 yds</v>
      </c>
      <c r="GG4" s="114" t="str">
        <f t="shared" si="8"/>
        <v>WAGR USGA St Augustine Amateur, St Johns Golf Club, Championship Course, Elkton, St Augustine FL  6825 yds</v>
      </c>
      <c r="GH4" s="114" t="str">
        <f t="shared" si="8"/>
        <v>FChg  Abierto Sport Frances, Club de Golf Sport Frances, Viacura, Chile   6904 yds</v>
      </c>
      <c r="GI4" s="114" t="str">
        <f t="shared" ref="GI4:GR5" si="9">+CR4</f>
        <v>FVG    WAGR   XIII Abierto Sambil 2023, Izcaragua CC.,  Mampote 6400 yds</v>
      </c>
      <c r="GJ4" s="114" t="str">
        <f t="shared" si="9"/>
        <v>FChg  Abierto -de Chile Club de Golf La Dehesa, La Barnechea, Chile,  6875 yds</v>
      </c>
      <c r="GK4" s="114" t="str">
        <f t="shared" si="9"/>
        <v>FVG    WAGR  Cierre Gira Juvenil Oriente, San Miguel CC, Maturin   6500 yds</v>
      </c>
      <c r="GL4" s="116">
        <f t="shared" si="9"/>
        <v>0</v>
      </c>
      <c r="GM4" s="155" t="s">
        <v>99</v>
      </c>
      <c r="GN4" s="425" t="s">
        <v>98</v>
      </c>
      <c r="GO4" s="315"/>
      <c r="GP4" s="257"/>
      <c r="GQ4" s="258"/>
      <c r="GR4" s="257"/>
      <c r="GS4" s="257"/>
    </row>
    <row r="5" spans="1:201" ht="18.75" thickBot="1" x14ac:dyDescent="0.25">
      <c r="A5" s="201"/>
      <c r="B5" s="223">
        <v>45287</v>
      </c>
      <c r="C5" s="421"/>
      <c r="D5" s="419"/>
      <c r="E5" s="417"/>
      <c r="F5" s="158">
        <v>44926</v>
      </c>
      <c r="G5" s="158">
        <v>44932</v>
      </c>
      <c r="H5" s="158">
        <v>44934</v>
      </c>
      <c r="I5" s="158">
        <v>44934</v>
      </c>
      <c r="J5" s="162">
        <v>44941</v>
      </c>
      <c r="K5" s="158">
        <v>44942</v>
      </c>
      <c r="L5" s="158">
        <v>44946</v>
      </c>
      <c r="M5" s="158">
        <v>44955</v>
      </c>
      <c r="N5" s="158">
        <v>44960</v>
      </c>
      <c r="O5" s="158">
        <v>44962</v>
      </c>
      <c r="P5" s="158">
        <v>44962</v>
      </c>
      <c r="Q5" s="158">
        <v>44962</v>
      </c>
      <c r="R5" s="162">
        <v>44969</v>
      </c>
      <c r="S5" s="158">
        <v>44969</v>
      </c>
      <c r="T5" s="158">
        <v>44977</v>
      </c>
      <c r="U5" s="162">
        <v>44983</v>
      </c>
      <c r="V5" s="158">
        <v>44997</v>
      </c>
      <c r="W5" s="162">
        <v>45003</v>
      </c>
      <c r="X5" s="162">
        <v>45003</v>
      </c>
      <c r="Y5" s="158">
        <v>45004</v>
      </c>
      <c r="Z5" s="158">
        <v>45004</v>
      </c>
      <c r="AA5" s="158">
        <v>45010</v>
      </c>
      <c r="AB5" s="158">
        <v>45011</v>
      </c>
      <c r="AC5" s="162">
        <v>45018</v>
      </c>
      <c r="AD5" s="158">
        <v>45018</v>
      </c>
      <c r="AE5" s="158">
        <v>45026</v>
      </c>
      <c r="AF5" s="158">
        <v>45029</v>
      </c>
      <c r="AG5" s="158">
        <v>45031</v>
      </c>
      <c r="AH5" s="158">
        <v>45032</v>
      </c>
      <c r="AI5" s="162">
        <v>45032</v>
      </c>
      <c r="AJ5" s="158">
        <v>45033</v>
      </c>
      <c r="AK5" s="162">
        <v>45039</v>
      </c>
      <c r="AL5" s="158">
        <v>45039</v>
      </c>
      <c r="AM5" s="158">
        <v>45039</v>
      </c>
      <c r="AN5" s="162">
        <v>45046</v>
      </c>
      <c r="AO5" s="158">
        <v>45047</v>
      </c>
      <c r="AP5" s="158">
        <v>45054</v>
      </c>
      <c r="AQ5" s="162">
        <v>45060</v>
      </c>
      <c r="AR5" s="158">
        <v>45060</v>
      </c>
      <c r="AS5" s="158">
        <v>45067</v>
      </c>
      <c r="AT5" s="158">
        <v>45073</v>
      </c>
      <c r="AU5" s="158">
        <v>45105</v>
      </c>
      <c r="AV5" s="162">
        <v>45079</v>
      </c>
      <c r="AW5" s="162">
        <v>45081</v>
      </c>
      <c r="AX5" s="162">
        <v>45086</v>
      </c>
      <c r="AY5" s="162">
        <v>45088</v>
      </c>
      <c r="AZ5" s="162">
        <v>45095</v>
      </c>
      <c r="BA5" s="162">
        <v>45109</v>
      </c>
      <c r="BB5" s="158">
        <v>45109</v>
      </c>
      <c r="BC5" s="158">
        <v>45120</v>
      </c>
      <c r="BD5" s="162">
        <v>45122</v>
      </c>
      <c r="BE5" s="158">
        <v>45122</v>
      </c>
      <c r="BF5" s="158">
        <v>45122</v>
      </c>
      <c r="BG5" s="158">
        <v>45127</v>
      </c>
      <c r="BH5" s="158">
        <v>45134</v>
      </c>
      <c r="BI5" s="158">
        <v>45137</v>
      </c>
      <c r="BJ5" s="162">
        <v>45137</v>
      </c>
      <c r="BK5" s="158">
        <v>45141</v>
      </c>
      <c r="BL5" s="158">
        <v>45143</v>
      </c>
      <c r="BM5" s="158">
        <v>45158</v>
      </c>
      <c r="BN5" s="158">
        <v>45158</v>
      </c>
      <c r="BO5" s="162">
        <v>45158</v>
      </c>
      <c r="BP5" s="158">
        <v>45166</v>
      </c>
      <c r="BQ5" s="158">
        <v>45171</v>
      </c>
      <c r="BR5" s="158">
        <v>45179</v>
      </c>
      <c r="BS5" s="158">
        <v>45179</v>
      </c>
      <c r="BT5" s="158">
        <v>45186</v>
      </c>
      <c r="BU5" s="162">
        <v>45193</v>
      </c>
      <c r="BV5" s="158">
        <v>45193</v>
      </c>
      <c r="BW5" s="162">
        <v>45199</v>
      </c>
      <c r="BX5" s="158">
        <v>45200</v>
      </c>
      <c r="BY5" s="162">
        <v>45200</v>
      </c>
      <c r="BZ5" s="162">
        <v>45205</v>
      </c>
      <c r="CA5" s="162">
        <v>45207</v>
      </c>
      <c r="CB5" s="162">
        <v>45207</v>
      </c>
      <c r="CC5" s="162">
        <v>45207</v>
      </c>
      <c r="CD5" s="162">
        <v>45207</v>
      </c>
      <c r="CE5" s="162">
        <v>45214</v>
      </c>
      <c r="CF5" s="158">
        <v>45214</v>
      </c>
      <c r="CG5" s="158">
        <v>45220</v>
      </c>
      <c r="CH5" s="162">
        <v>45228</v>
      </c>
      <c r="CI5" s="158">
        <v>45228</v>
      </c>
      <c r="CJ5" s="158">
        <v>45234</v>
      </c>
      <c r="CK5" s="158">
        <v>45235</v>
      </c>
      <c r="CL5" s="162">
        <v>45242</v>
      </c>
      <c r="CM5" s="158">
        <v>45242</v>
      </c>
      <c r="CN5" s="158">
        <v>45245</v>
      </c>
      <c r="CO5" s="158">
        <v>45256</v>
      </c>
      <c r="CP5" s="158">
        <v>45263</v>
      </c>
      <c r="CQ5" s="158">
        <v>45263</v>
      </c>
      <c r="CR5" s="162">
        <v>45269</v>
      </c>
      <c r="CS5" s="158">
        <v>45270</v>
      </c>
      <c r="CT5" s="162">
        <v>45277</v>
      </c>
      <c r="CU5" s="236"/>
      <c r="CV5" s="426"/>
      <c r="CW5" s="158">
        <f t="shared" si="0"/>
        <v>44926</v>
      </c>
      <c r="CX5" s="158">
        <f t="shared" si="0"/>
        <v>44932</v>
      </c>
      <c r="CY5" s="158">
        <f t="shared" si="0"/>
        <v>44934</v>
      </c>
      <c r="CZ5" s="158">
        <f t="shared" si="0"/>
        <v>44934</v>
      </c>
      <c r="DA5" s="162">
        <f t="shared" si="0"/>
        <v>44941</v>
      </c>
      <c r="DB5" s="158">
        <f t="shared" si="0"/>
        <v>44942</v>
      </c>
      <c r="DC5" s="158">
        <f t="shared" si="0"/>
        <v>44946</v>
      </c>
      <c r="DD5" s="162">
        <f t="shared" si="0"/>
        <v>44955</v>
      </c>
      <c r="DE5" s="158">
        <f t="shared" si="0"/>
        <v>44960</v>
      </c>
      <c r="DF5" s="158">
        <f t="shared" si="0"/>
        <v>44962</v>
      </c>
      <c r="DG5" s="158">
        <f t="shared" si="1"/>
        <v>44962</v>
      </c>
      <c r="DH5" s="158">
        <f t="shared" si="1"/>
        <v>44962</v>
      </c>
      <c r="DI5" s="162">
        <f t="shared" si="1"/>
        <v>44969</v>
      </c>
      <c r="DJ5" s="158">
        <f t="shared" si="1"/>
        <v>44969</v>
      </c>
      <c r="DK5" s="158">
        <f t="shared" si="1"/>
        <v>44977</v>
      </c>
      <c r="DL5" s="158">
        <f t="shared" si="1"/>
        <v>44983</v>
      </c>
      <c r="DM5" s="158">
        <f t="shared" si="1"/>
        <v>44997</v>
      </c>
      <c r="DN5" s="162">
        <f t="shared" si="1"/>
        <v>45003</v>
      </c>
      <c r="DO5" s="162">
        <f t="shared" si="1"/>
        <v>45003</v>
      </c>
      <c r="DP5" s="158">
        <f t="shared" si="1"/>
        <v>45004</v>
      </c>
      <c r="DQ5" s="158">
        <f t="shared" si="2"/>
        <v>45004</v>
      </c>
      <c r="DR5" s="158">
        <f t="shared" si="2"/>
        <v>45010</v>
      </c>
      <c r="DS5" s="158">
        <f t="shared" si="2"/>
        <v>45011</v>
      </c>
      <c r="DT5" s="162">
        <f t="shared" si="2"/>
        <v>45018</v>
      </c>
      <c r="DU5" s="158">
        <f t="shared" si="2"/>
        <v>45018</v>
      </c>
      <c r="DV5" s="158">
        <f t="shared" si="2"/>
        <v>45026</v>
      </c>
      <c r="DW5" s="158">
        <f t="shared" si="2"/>
        <v>45029</v>
      </c>
      <c r="DX5" s="158">
        <f t="shared" si="2"/>
        <v>45031</v>
      </c>
      <c r="DY5" s="158">
        <f t="shared" si="2"/>
        <v>45032</v>
      </c>
      <c r="DZ5" s="158">
        <f t="shared" si="2"/>
        <v>45032</v>
      </c>
      <c r="EA5" s="158">
        <f t="shared" si="3"/>
        <v>45033</v>
      </c>
      <c r="EB5" s="162">
        <f t="shared" si="3"/>
        <v>45039</v>
      </c>
      <c r="EC5" s="158">
        <f t="shared" si="3"/>
        <v>45039</v>
      </c>
      <c r="ED5" s="158">
        <f t="shared" si="3"/>
        <v>45039</v>
      </c>
      <c r="EE5" s="162">
        <f t="shared" si="3"/>
        <v>45046</v>
      </c>
      <c r="EF5" s="158">
        <f t="shared" si="3"/>
        <v>45047</v>
      </c>
      <c r="EG5" s="158">
        <f t="shared" si="3"/>
        <v>45054</v>
      </c>
      <c r="EH5" s="162">
        <f t="shared" si="3"/>
        <v>45060</v>
      </c>
      <c r="EI5" s="158">
        <f t="shared" si="3"/>
        <v>45060</v>
      </c>
      <c r="EJ5" s="158">
        <f t="shared" si="3"/>
        <v>45067</v>
      </c>
      <c r="EK5" s="158">
        <f t="shared" si="4"/>
        <v>45073</v>
      </c>
      <c r="EL5" s="158">
        <f t="shared" si="4"/>
        <v>45105</v>
      </c>
      <c r="EM5" s="162">
        <f t="shared" si="4"/>
        <v>45079</v>
      </c>
      <c r="EN5" s="162">
        <f t="shared" si="4"/>
        <v>45081</v>
      </c>
      <c r="EO5" s="162">
        <f t="shared" si="4"/>
        <v>45086</v>
      </c>
      <c r="EP5" s="162">
        <f t="shared" si="4"/>
        <v>45088</v>
      </c>
      <c r="EQ5" s="162">
        <f t="shared" si="4"/>
        <v>45095</v>
      </c>
      <c r="ER5" s="162">
        <f t="shared" si="4"/>
        <v>45109</v>
      </c>
      <c r="ES5" s="158">
        <f t="shared" si="4"/>
        <v>45109</v>
      </c>
      <c r="ET5" s="158">
        <f t="shared" si="4"/>
        <v>45120</v>
      </c>
      <c r="EU5" s="162">
        <f t="shared" si="5"/>
        <v>45122</v>
      </c>
      <c r="EV5" s="158">
        <f t="shared" si="5"/>
        <v>45122</v>
      </c>
      <c r="EW5" s="158">
        <f t="shared" si="5"/>
        <v>45122</v>
      </c>
      <c r="EX5" s="158">
        <f t="shared" si="5"/>
        <v>45127</v>
      </c>
      <c r="EY5" s="158">
        <f t="shared" si="5"/>
        <v>45134</v>
      </c>
      <c r="EZ5" s="158">
        <f t="shared" si="5"/>
        <v>45137</v>
      </c>
      <c r="FA5" s="162">
        <f t="shared" si="5"/>
        <v>45137</v>
      </c>
      <c r="FB5" s="158">
        <f t="shared" si="5"/>
        <v>45141</v>
      </c>
      <c r="FC5" s="158">
        <f t="shared" si="5"/>
        <v>45143</v>
      </c>
      <c r="FD5" s="158">
        <f t="shared" si="5"/>
        <v>45158</v>
      </c>
      <c r="FE5" s="158">
        <f t="shared" si="6"/>
        <v>45158</v>
      </c>
      <c r="FF5" s="162">
        <f t="shared" si="6"/>
        <v>45158</v>
      </c>
      <c r="FG5" s="158">
        <f t="shared" si="6"/>
        <v>45166</v>
      </c>
      <c r="FH5" s="158">
        <f t="shared" si="6"/>
        <v>45171</v>
      </c>
      <c r="FI5" s="158">
        <f t="shared" si="6"/>
        <v>45179</v>
      </c>
      <c r="FJ5" s="158">
        <f t="shared" si="6"/>
        <v>45179</v>
      </c>
      <c r="FK5" s="158">
        <f t="shared" si="6"/>
        <v>45186</v>
      </c>
      <c r="FL5" s="162">
        <f t="shared" si="6"/>
        <v>45193</v>
      </c>
      <c r="FM5" s="158">
        <f t="shared" si="6"/>
        <v>45193</v>
      </c>
      <c r="FN5" s="162">
        <f t="shared" si="6"/>
        <v>45199</v>
      </c>
      <c r="FO5" s="158">
        <f t="shared" si="7"/>
        <v>45200</v>
      </c>
      <c r="FP5" s="162">
        <f t="shared" si="7"/>
        <v>45200</v>
      </c>
      <c r="FQ5" s="162">
        <f t="shared" si="7"/>
        <v>45205</v>
      </c>
      <c r="FR5" s="162">
        <f t="shared" si="7"/>
        <v>45207</v>
      </c>
      <c r="FS5" s="162">
        <f t="shared" si="7"/>
        <v>45207</v>
      </c>
      <c r="FT5" s="162">
        <f t="shared" si="7"/>
        <v>45207</v>
      </c>
      <c r="FU5" s="162">
        <f t="shared" si="7"/>
        <v>45207</v>
      </c>
      <c r="FV5" s="162">
        <f t="shared" si="7"/>
        <v>45214</v>
      </c>
      <c r="FW5" s="162">
        <f t="shared" si="7"/>
        <v>45214</v>
      </c>
      <c r="FX5" s="162">
        <f t="shared" si="7"/>
        <v>45220</v>
      </c>
      <c r="FY5" s="162">
        <f t="shared" si="8"/>
        <v>45228</v>
      </c>
      <c r="FZ5" s="158">
        <f t="shared" si="8"/>
        <v>45228</v>
      </c>
      <c r="GA5" s="158">
        <f t="shared" si="8"/>
        <v>45234</v>
      </c>
      <c r="GB5" s="158">
        <f t="shared" si="8"/>
        <v>45235</v>
      </c>
      <c r="GC5" s="162">
        <f t="shared" si="8"/>
        <v>45242</v>
      </c>
      <c r="GD5" s="158">
        <f t="shared" si="8"/>
        <v>45242</v>
      </c>
      <c r="GE5" s="158">
        <f t="shared" si="8"/>
        <v>45245</v>
      </c>
      <c r="GF5" s="158">
        <f t="shared" si="8"/>
        <v>45256</v>
      </c>
      <c r="GG5" s="158">
        <f t="shared" si="8"/>
        <v>45263</v>
      </c>
      <c r="GH5" s="158">
        <f t="shared" si="8"/>
        <v>45263</v>
      </c>
      <c r="GI5" s="162">
        <f t="shared" si="9"/>
        <v>45269</v>
      </c>
      <c r="GJ5" s="158">
        <f t="shared" si="9"/>
        <v>45270</v>
      </c>
      <c r="GK5" s="162">
        <f t="shared" si="9"/>
        <v>45277</v>
      </c>
      <c r="GL5" s="235">
        <f t="shared" si="9"/>
        <v>0</v>
      </c>
      <c r="GM5" s="156" t="s">
        <v>100</v>
      </c>
      <c r="GN5" s="426"/>
      <c r="GO5" s="5" t="s">
        <v>101</v>
      </c>
      <c r="GP5" s="3" t="s">
        <v>3</v>
      </c>
      <c r="GR5" s="257"/>
      <c r="GS5" s="257"/>
    </row>
    <row r="6" spans="1:201" ht="12.75" x14ac:dyDescent="0.2">
      <c r="A6" s="147">
        <v>1</v>
      </c>
      <c r="B6" s="226" t="s">
        <v>102</v>
      </c>
      <c r="C6" s="309" t="s">
        <v>103</v>
      </c>
      <c r="D6" s="352">
        <v>39870</v>
      </c>
      <c r="E6" s="196" t="str">
        <f t="shared" ref="E6:E37" si="10">IF(($A$4-D6)/365.25&gt;18,"",IF(($A$4-D6)/365.25&gt;15,"JUV",IF(($A$4-D6)/365.25&gt;13,"PJUV",IF(($A$4-D6)/365.25&gt;11,"INF D",IF(($A$4-D6)/365.25&gt;9,"INF C","INF B")))))</f>
        <v>PJUV</v>
      </c>
      <c r="F6" s="353"/>
      <c r="G6" s="353"/>
      <c r="H6" s="353"/>
      <c r="I6" s="353"/>
      <c r="J6" s="353"/>
      <c r="K6" s="353"/>
      <c r="L6" s="353"/>
      <c r="M6" s="353">
        <v>560</v>
      </c>
      <c r="N6" s="353"/>
      <c r="O6" s="353"/>
      <c r="P6" s="353"/>
      <c r="Q6" s="353"/>
      <c r="R6" s="353"/>
      <c r="S6" s="353"/>
      <c r="T6" s="353"/>
      <c r="U6" s="353">
        <v>36</v>
      </c>
      <c r="V6" s="353"/>
      <c r="W6" s="353"/>
      <c r="X6" s="353"/>
      <c r="Y6" s="353"/>
      <c r="Z6" s="353"/>
      <c r="AA6" s="353">
        <v>30</v>
      </c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353"/>
      <c r="AQ6" s="353"/>
      <c r="AR6" s="353"/>
      <c r="AS6" s="353"/>
      <c r="AT6" s="353"/>
      <c r="AU6" s="353"/>
      <c r="AV6" s="353"/>
      <c r="AW6" s="353"/>
      <c r="AX6" s="353"/>
      <c r="AY6" s="353"/>
      <c r="AZ6" s="353"/>
      <c r="BA6" s="353">
        <v>36</v>
      </c>
      <c r="BB6" s="353"/>
      <c r="BC6" s="353"/>
      <c r="BD6" s="353">
        <v>210</v>
      </c>
      <c r="BE6" s="353"/>
      <c r="BF6" s="353"/>
      <c r="BG6" s="353"/>
      <c r="BH6" s="353"/>
      <c r="BI6" s="353"/>
      <c r="BJ6" s="353">
        <v>210</v>
      </c>
      <c r="BK6" s="353"/>
      <c r="BL6" s="353"/>
      <c r="BM6" s="353"/>
      <c r="BN6" s="353"/>
      <c r="BO6" s="353"/>
      <c r="BP6" s="353"/>
      <c r="BQ6" s="353"/>
      <c r="BR6" s="353"/>
      <c r="BS6" s="353"/>
      <c r="BT6" s="353"/>
      <c r="BU6" s="353"/>
      <c r="BV6" s="353"/>
      <c r="BW6" s="353"/>
      <c r="BX6" s="353"/>
      <c r="BY6" s="353"/>
      <c r="BZ6" s="353">
        <v>360</v>
      </c>
      <c r="CA6" s="353">
        <v>300</v>
      </c>
      <c r="CB6" s="353"/>
      <c r="CC6" s="353"/>
      <c r="CD6" s="353"/>
      <c r="CE6" s="353">
        <v>870</v>
      </c>
      <c r="CF6" s="353"/>
      <c r="CG6" s="353"/>
      <c r="CH6" s="353">
        <v>88</v>
      </c>
      <c r="CI6" s="353"/>
      <c r="CJ6" s="353"/>
      <c r="CK6" s="353"/>
      <c r="CL6" s="353">
        <v>800</v>
      </c>
      <c r="CM6" s="353"/>
      <c r="CN6" s="353"/>
      <c r="CO6" s="353"/>
      <c r="CP6" s="353"/>
      <c r="CQ6" s="353"/>
      <c r="CR6" s="353">
        <v>320</v>
      </c>
      <c r="CS6" s="353"/>
      <c r="CT6" s="353"/>
      <c r="CU6" s="353"/>
      <c r="CV6" s="169">
        <f t="shared" ref="CV6:CV37" si="11">COUNT(F6:CU6)</f>
        <v>12</v>
      </c>
      <c r="CW6" s="134">
        <f t="shared" ref="CW6:DF7" si="12">+IF($B$5-CW$5&lt;365/12,F6,IF($B$5-CW$5&lt;365*2/12,F6*0.93,IF($B$5-CW$5&lt;365*3/12,F6*0.86,IF($B$5-CW$5&lt;365*4/12,F6*0.79,IF($B$5-CW$5&lt;365*5/12,F6*0.72,IF($B$5-CW$5&lt;365*6/12,F6*0.65,IF($B$5-CW$5&lt;365*7/12,F6*0.58,IF($B$5-CW$5&lt;365*8/12,F6*0.51,0))))))))+IF($B$5-CW$5&gt;365,0,IF($B$5-CW$5&gt;365*11/12,F6*0.23,IF($B$5-CW$5&gt;365*10/12,F6*0.3,IF($B$5-CW$5&gt;365*9/12,F6*0.37,IF($B$5-CW$5&gt;365*8/12,F6*0.44,0)))))</f>
        <v>0</v>
      </c>
      <c r="CX6" s="134">
        <f t="shared" si="12"/>
        <v>0</v>
      </c>
      <c r="CY6" s="134">
        <f t="shared" si="12"/>
        <v>0</v>
      </c>
      <c r="CZ6" s="134">
        <f t="shared" si="12"/>
        <v>0</v>
      </c>
      <c r="DA6" s="134">
        <f t="shared" si="12"/>
        <v>0</v>
      </c>
      <c r="DB6" s="134">
        <f t="shared" si="12"/>
        <v>0</v>
      </c>
      <c r="DC6" s="134">
        <f t="shared" si="12"/>
        <v>0</v>
      </c>
      <c r="DD6" s="134">
        <f t="shared" si="12"/>
        <v>168</v>
      </c>
      <c r="DE6" s="134">
        <f t="shared" si="12"/>
        <v>0</v>
      </c>
      <c r="DF6" s="134">
        <f t="shared" si="12"/>
        <v>0</v>
      </c>
      <c r="DG6" s="134">
        <f t="shared" ref="DG6:DP7" si="13">+IF($B$5-DG$5&lt;365/12,P6,IF($B$5-DG$5&lt;365*2/12,P6*0.93,IF($B$5-DG$5&lt;365*3/12,P6*0.86,IF($B$5-DG$5&lt;365*4/12,P6*0.79,IF($B$5-DG$5&lt;365*5/12,P6*0.72,IF($B$5-DG$5&lt;365*6/12,P6*0.65,IF($B$5-DG$5&lt;365*7/12,P6*0.58,IF($B$5-DG$5&lt;365*8/12,P6*0.51,0))))))))+IF($B$5-DG$5&gt;365,0,IF($B$5-DG$5&gt;365*11/12,P6*0.23,IF($B$5-DG$5&gt;365*10/12,P6*0.3,IF($B$5-DG$5&gt;365*9/12,P6*0.37,IF($B$5-DG$5&gt;365*8/12,P6*0.44,0)))))</f>
        <v>0</v>
      </c>
      <c r="DH6" s="134">
        <f t="shared" si="13"/>
        <v>0</v>
      </c>
      <c r="DI6" s="134">
        <f t="shared" si="13"/>
        <v>0</v>
      </c>
      <c r="DJ6" s="134">
        <f t="shared" si="13"/>
        <v>0</v>
      </c>
      <c r="DK6" s="134">
        <f t="shared" si="13"/>
        <v>0</v>
      </c>
      <c r="DL6" s="311">
        <f t="shared" si="13"/>
        <v>13.32</v>
      </c>
      <c r="DM6" s="134">
        <f t="shared" si="13"/>
        <v>0</v>
      </c>
      <c r="DN6" s="134">
        <f t="shared" si="13"/>
        <v>0</v>
      </c>
      <c r="DO6" s="134">
        <f t="shared" si="13"/>
        <v>0</v>
      </c>
      <c r="DP6" s="134">
        <f t="shared" si="13"/>
        <v>0</v>
      </c>
      <c r="DQ6" s="134">
        <f t="shared" ref="DQ6:DZ7" si="14">+IF($B$5-DQ$5&lt;365/12,Z6,IF($B$5-DQ$5&lt;365*2/12,Z6*0.93,IF($B$5-DQ$5&lt;365*3/12,Z6*0.86,IF($B$5-DQ$5&lt;365*4/12,Z6*0.79,IF($B$5-DQ$5&lt;365*5/12,Z6*0.72,IF($B$5-DQ$5&lt;365*6/12,Z6*0.65,IF($B$5-DQ$5&lt;365*7/12,Z6*0.58,IF($B$5-DQ$5&lt;365*8/12,Z6*0.51,0))))))))+IF($B$5-DQ$5&gt;365,0,IF($B$5-DQ$5&gt;365*11/12,Z6*0.23,IF($B$5-DQ$5&gt;365*10/12,Z6*0.3,IF($B$5-DQ$5&gt;365*9/12,Z6*0.37,IF($B$5-DQ$5&gt;365*8/12,Z6*0.44,0)))))</f>
        <v>0</v>
      </c>
      <c r="DR6" s="311">
        <f t="shared" si="14"/>
        <v>11.1</v>
      </c>
      <c r="DS6" s="134">
        <f t="shared" si="14"/>
        <v>0</v>
      </c>
      <c r="DT6" s="134">
        <f t="shared" si="14"/>
        <v>0</v>
      </c>
      <c r="DU6" s="134">
        <f t="shared" si="14"/>
        <v>0</v>
      </c>
      <c r="DV6" s="134">
        <f t="shared" si="14"/>
        <v>0</v>
      </c>
      <c r="DW6" s="134">
        <f t="shared" si="14"/>
        <v>0</v>
      </c>
      <c r="DX6" s="134">
        <f t="shared" si="14"/>
        <v>0</v>
      </c>
      <c r="DY6" s="134">
        <f t="shared" si="14"/>
        <v>0</v>
      </c>
      <c r="DZ6" s="134">
        <f t="shared" si="14"/>
        <v>0</v>
      </c>
      <c r="EA6" s="134">
        <f t="shared" ref="EA6:EJ7" si="15">+IF($B$5-EA$5&lt;365/12,AJ6,IF($B$5-EA$5&lt;365*2/12,AJ6*0.93,IF($B$5-EA$5&lt;365*3/12,AJ6*0.86,IF($B$5-EA$5&lt;365*4/12,AJ6*0.79,IF($B$5-EA$5&lt;365*5/12,AJ6*0.72,IF($B$5-EA$5&lt;365*6/12,AJ6*0.65,IF($B$5-EA$5&lt;365*7/12,AJ6*0.58,IF($B$5-EA$5&lt;365*8/12,AJ6*0.51,0))))))))+IF($B$5-EA$5&gt;365,0,IF($B$5-EA$5&gt;365*11/12,AJ6*0.23,IF($B$5-EA$5&gt;365*10/12,AJ6*0.3,IF($B$5-EA$5&gt;365*9/12,AJ6*0.37,IF($B$5-EA$5&gt;365*8/12,AJ6*0.44,0)))))</f>
        <v>0</v>
      </c>
      <c r="EB6" s="134">
        <f t="shared" si="15"/>
        <v>0</v>
      </c>
      <c r="EC6" s="134">
        <f t="shared" si="15"/>
        <v>0</v>
      </c>
      <c r="ED6" s="134">
        <f t="shared" si="15"/>
        <v>0</v>
      </c>
      <c r="EE6" s="134">
        <f t="shared" si="15"/>
        <v>0</v>
      </c>
      <c r="EF6" s="134">
        <f t="shared" si="15"/>
        <v>0</v>
      </c>
      <c r="EG6" s="134">
        <f t="shared" si="15"/>
        <v>0</v>
      </c>
      <c r="EH6" s="134">
        <f t="shared" si="15"/>
        <v>0</v>
      </c>
      <c r="EI6" s="134">
        <f t="shared" si="15"/>
        <v>0</v>
      </c>
      <c r="EJ6" s="134">
        <f t="shared" si="15"/>
        <v>0</v>
      </c>
      <c r="EK6" s="134">
        <f t="shared" ref="EK6:ET7" si="16">+IF($B$5-EK$5&lt;365/12,AT6,IF($B$5-EK$5&lt;365*2/12,AT6*0.93,IF($B$5-EK$5&lt;365*3/12,AT6*0.86,IF($B$5-EK$5&lt;365*4/12,AT6*0.79,IF($B$5-EK$5&lt;365*5/12,AT6*0.72,IF($B$5-EK$5&lt;365*6/12,AT6*0.65,IF($B$5-EK$5&lt;365*7/12,AT6*0.58,IF($B$5-EK$5&lt;365*8/12,AT6*0.51,0))))))))+IF($B$5-EK$5&gt;365,0,IF($B$5-EK$5&gt;365*11/12,AT6*0.23,IF($B$5-EK$5&gt;365*10/12,AT6*0.3,IF($B$5-EK$5&gt;365*9/12,AT6*0.37,IF($B$5-EK$5&gt;365*8/12,AT6*0.44,0)))))</f>
        <v>0</v>
      </c>
      <c r="EL6" s="134">
        <f t="shared" si="16"/>
        <v>0</v>
      </c>
      <c r="EM6" s="134">
        <f t="shared" si="16"/>
        <v>0</v>
      </c>
      <c r="EN6" s="134">
        <f t="shared" si="16"/>
        <v>0</v>
      </c>
      <c r="EO6" s="134">
        <f t="shared" si="16"/>
        <v>0</v>
      </c>
      <c r="EP6" s="134">
        <f t="shared" si="16"/>
        <v>0</v>
      </c>
      <c r="EQ6" s="134">
        <f t="shared" si="16"/>
        <v>0</v>
      </c>
      <c r="ER6" s="311">
        <f t="shared" si="16"/>
        <v>23.400000000000002</v>
      </c>
      <c r="ES6" s="134">
        <f t="shared" si="16"/>
        <v>0</v>
      </c>
      <c r="ET6" s="134">
        <f t="shared" si="16"/>
        <v>0</v>
      </c>
      <c r="EU6" s="134">
        <f t="shared" ref="EU6:FD7" si="17">+IF($B$5-EU$5&lt;365/12,BD6,IF($B$5-EU$5&lt;365*2/12,BD6*0.93,IF($B$5-EU$5&lt;365*3/12,BD6*0.86,IF($B$5-EU$5&lt;365*4/12,BD6*0.79,IF($B$5-EU$5&lt;365*5/12,BD6*0.72,IF($B$5-EU$5&lt;365*6/12,BD6*0.65,IF($B$5-EU$5&lt;365*7/12,BD6*0.58,IF($B$5-EU$5&lt;365*8/12,BD6*0.51,0))))))))+IF($B$5-EU$5&gt;365,0,IF($B$5-EU$5&gt;365*11/12,BD6*0.23,IF($B$5-EU$5&gt;365*10/12,BD6*0.3,IF($B$5-EU$5&gt;365*9/12,BD6*0.37,IF($B$5-EU$5&gt;365*8/12,BD6*0.44,0)))))</f>
        <v>136.5</v>
      </c>
      <c r="EV6" s="134">
        <f t="shared" si="17"/>
        <v>0</v>
      </c>
      <c r="EW6" s="134">
        <f t="shared" si="17"/>
        <v>0</v>
      </c>
      <c r="EX6" s="134">
        <f t="shared" si="17"/>
        <v>0</v>
      </c>
      <c r="EY6" s="134">
        <f t="shared" si="17"/>
        <v>0</v>
      </c>
      <c r="EZ6" s="134">
        <f t="shared" si="17"/>
        <v>0</v>
      </c>
      <c r="FA6" s="134">
        <f t="shared" si="17"/>
        <v>151.19999999999999</v>
      </c>
      <c r="FB6" s="134">
        <f t="shared" si="17"/>
        <v>0</v>
      </c>
      <c r="FC6" s="134">
        <f t="shared" si="17"/>
        <v>0</v>
      </c>
      <c r="FD6" s="134">
        <f t="shared" si="17"/>
        <v>0</v>
      </c>
      <c r="FE6" s="134">
        <f t="shared" ref="FE6:FN7" si="18">+IF($B$5-FE$5&lt;365/12,BN6,IF($B$5-FE$5&lt;365*2/12,BN6*0.93,IF($B$5-FE$5&lt;365*3/12,BN6*0.86,IF($B$5-FE$5&lt;365*4/12,BN6*0.79,IF($B$5-FE$5&lt;365*5/12,BN6*0.72,IF($B$5-FE$5&lt;365*6/12,BN6*0.65,IF($B$5-FE$5&lt;365*7/12,BN6*0.58,IF($B$5-FE$5&lt;365*8/12,BN6*0.51,0))))))))+IF($B$5-FE$5&gt;365,0,IF($B$5-FE$5&gt;365*11/12,BN6*0.23,IF($B$5-FE$5&gt;365*10/12,BN6*0.3,IF($B$5-FE$5&gt;365*9/12,BN6*0.37,IF($B$5-FE$5&gt;365*8/12,BN6*0.44,0)))))</f>
        <v>0</v>
      </c>
      <c r="FF6" s="134">
        <f t="shared" si="18"/>
        <v>0</v>
      </c>
      <c r="FG6" s="134">
        <f t="shared" si="18"/>
        <v>0</v>
      </c>
      <c r="FH6" s="134">
        <f t="shared" si="18"/>
        <v>0</v>
      </c>
      <c r="FI6" s="134">
        <f t="shared" si="18"/>
        <v>0</v>
      </c>
      <c r="FJ6" s="134">
        <f t="shared" si="18"/>
        <v>0</v>
      </c>
      <c r="FK6" s="134">
        <f t="shared" si="18"/>
        <v>0</v>
      </c>
      <c r="FL6" s="134">
        <f t="shared" si="18"/>
        <v>0</v>
      </c>
      <c r="FM6" s="134">
        <f t="shared" si="18"/>
        <v>0</v>
      </c>
      <c r="FN6" s="134">
        <f t="shared" si="18"/>
        <v>0</v>
      </c>
      <c r="FO6" s="134">
        <f t="shared" ref="FO6:FX7" si="19">+IF($B$5-FO$5&lt;365/12,BX6,IF($B$5-FO$5&lt;365*2/12,BX6*0.93,IF($B$5-FO$5&lt;365*3/12,BX6*0.86,IF($B$5-FO$5&lt;365*4/12,BX6*0.79,IF($B$5-FO$5&lt;365*5/12,BX6*0.72,IF($B$5-FO$5&lt;365*6/12,BX6*0.65,IF($B$5-FO$5&lt;365*7/12,BX6*0.58,IF($B$5-FO$5&lt;365*8/12,BX6*0.51,0))))))))+IF($B$5-FO$5&gt;365,0,IF($B$5-FO$5&gt;365*11/12,BX6*0.23,IF($B$5-FO$5&gt;365*10/12,BX6*0.3,IF($B$5-FO$5&gt;365*9/12,BX6*0.37,IF($B$5-FO$5&gt;365*8/12,BX6*0.44,0)))))</f>
        <v>0</v>
      </c>
      <c r="FP6" s="134">
        <f t="shared" si="19"/>
        <v>0</v>
      </c>
      <c r="FQ6" s="134">
        <f t="shared" si="19"/>
        <v>309.60000000000002</v>
      </c>
      <c r="FR6" s="134">
        <f t="shared" si="19"/>
        <v>258</v>
      </c>
      <c r="FS6" s="134">
        <f t="shared" si="19"/>
        <v>0</v>
      </c>
      <c r="FT6" s="134">
        <f t="shared" si="19"/>
        <v>0</v>
      </c>
      <c r="FU6" s="134">
        <f t="shared" si="19"/>
        <v>0</v>
      </c>
      <c r="FV6" s="134">
        <f t="shared" si="19"/>
        <v>748.19999999999993</v>
      </c>
      <c r="FW6" s="134">
        <f t="shared" si="19"/>
        <v>0</v>
      </c>
      <c r="FX6" s="134">
        <f t="shared" si="19"/>
        <v>0</v>
      </c>
      <c r="FY6" s="311">
        <f t="shared" ref="FY6:GH7" si="20">+IF($B$5-FY$5&lt;365/12,CH6,IF($B$5-FY$5&lt;365*2/12,CH6*0.93,IF($B$5-FY$5&lt;365*3/12,CH6*0.86,IF($B$5-FY$5&lt;365*4/12,CH6*0.79,IF($B$5-FY$5&lt;365*5/12,CH6*0.72,IF($B$5-FY$5&lt;365*6/12,CH6*0.65,IF($B$5-FY$5&lt;365*7/12,CH6*0.58,IF($B$5-FY$5&lt;365*8/12,CH6*0.51,0))))))))+IF($B$5-FY$5&gt;365,0,IF($B$5-FY$5&gt;365*11/12,CH6*0.23,IF($B$5-FY$5&gt;365*10/12,CH6*0.3,IF($B$5-FY$5&gt;365*9/12,CH6*0.37,IF($B$5-FY$5&gt;365*8/12,CH6*0.44,0)))))</f>
        <v>81.84</v>
      </c>
      <c r="FZ6" s="134">
        <f t="shared" si="20"/>
        <v>0</v>
      </c>
      <c r="GA6" s="134">
        <f t="shared" si="20"/>
        <v>0</v>
      </c>
      <c r="GB6" s="134">
        <f t="shared" si="20"/>
        <v>0</v>
      </c>
      <c r="GC6" s="134">
        <f t="shared" si="20"/>
        <v>744</v>
      </c>
      <c r="GD6" s="134">
        <f t="shared" si="20"/>
        <v>0</v>
      </c>
      <c r="GE6" s="134">
        <f t="shared" si="20"/>
        <v>0</v>
      </c>
      <c r="GF6" s="134">
        <f t="shared" si="20"/>
        <v>0</v>
      </c>
      <c r="GG6" s="134">
        <f t="shared" si="20"/>
        <v>0</v>
      </c>
      <c r="GH6" s="134">
        <f t="shared" si="20"/>
        <v>0</v>
      </c>
      <c r="GI6" s="134">
        <f t="shared" ref="GI6:GR7" si="21">+IF($B$5-GI$5&lt;365/12,CR6,IF($B$5-GI$5&lt;365*2/12,CR6*0.93,IF($B$5-GI$5&lt;365*3/12,CR6*0.86,IF($B$5-GI$5&lt;365*4/12,CR6*0.79,IF($B$5-GI$5&lt;365*5/12,CR6*0.72,IF($B$5-GI$5&lt;365*6/12,CR6*0.65,IF($B$5-GI$5&lt;365*7/12,CR6*0.58,IF($B$5-GI$5&lt;365*8/12,CR6*0.51,0))))))))+IF($B$5-GI$5&gt;365,0,IF($B$5-GI$5&gt;365*11/12,CR6*0.23,IF($B$5-GI$5&gt;365*10/12,CR6*0.3,IF($B$5-GI$5&gt;365*9/12,CR6*0.37,IF($B$5-GI$5&gt;365*8/12,CR6*0.44,0)))))</f>
        <v>320</v>
      </c>
      <c r="GJ6" s="134">
        <f t="shared" si="21"/>
        <v>0</v>
      </c>
      <c r="GK6" s="134">
        <f t="shared" si="21"/>
        <v>0</v>
      </c>
      <c r="GL6" s="134">
        <f t="shared" si="21"/>
        <v>0</v>
      </c>
      <c r="GM6" s="312">
        <f>SUM(CW6:GL6)-DL6-DR6-ER6-FY6</f>
        <v>2835.4999999999995</v>
      </c>
      <c r="GN6" s="169">
        <f t="shared" ref="GN6:GN37" si="22">+CV6</f>
        <v>12</v>
      </c>
      <c r="GO6" s="62" t="str">
        <f t="shared" ref="GO6:GO37" si="23">+B6</f>
        <v>ANDRES MARTINEZ</v>
      </c>
      <c r="GP6" s="63" t="str">
        <f t="shared" ref="GP6:GP37" si="24">+C6</f>
        <v>IZCC</v>
      </c>
      <c r="GQ6" s="316">
        <v>1</v>
      </c>
      <c r="GR6" s="354">
        <f t="shared" ref="GR6:GR37" si="25">+IF(CV6=0,0,IF(GN6&gt;8,GM6/8,GM6/GN6))</f>
        <v>354.43749999999994</v>
      </c>
      <c r="GS6" s="257"/>
    </row>
    <row r="7" spans="1:201" ht="12.75" x14ac:dyDescent="0.2">
      <c r="A7" s="147">
        <f t="shared" ref="A7:A38" si="26">+IF(GM7=0,0,IF(GM7=GM6,A6,GQ7))</f>
        <v>2</v>
      </c>
      <c r="B7" s="27" t="s">
        <v>104</v>
      </c>
      <c r="C7" s="61" t="s">
        <v>105</v>
      </c>
      <c r="D7" s="355">
        <v>39147</v>
      </c>
      <c r="E7" s="86" t="str">
        <f t="shared" si="10"/>
        <v>JUV</v>
      </c>
      <c r="F7" s="100"/>
      <c r="G7" s="100"/>
      <c r="H7" s="100"/>
      <c r="I7" s="100"/>
      <c r="J7" s="100"/>
      <c r="K7" s="100">
        <v>410</v>
      </c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>
        <v>320</v>
      </c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>
        <v>231.5</v>
      </c>
      <c r="BD7" s="100"/>
      <c r="BE7" s="100"/>
      <c r="BF7" s="100"/>
      <c r="BG7" s="100"/>
      <c r="BH7" s="100">
        <v>352</v>
      </c>
      <c r="BI7" s="100"/>
      <c r="BJ7" s="100"/>
      <c r="BK7" s="100"/>
      <c r="BL7" s="100"/>
      <c r="BM7" s="100"/>
      <c r="BN7" s="100">
        <v>480</v>
      </c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>
        <v>380</v>
      </c>
      <c r="CE7" s="100"/>
      <c r="CF7" s="100"/>
      <c r="CG7" s="100"/>
      <c r="CH7" s="100"/>
      <c r="CI7" s="100"/>
      <c r="CJ7" s="100"/>
      <c r="CK7" s="100"/>
      <c r="CL7" s="100"/>
      <c r="CM7" s="100"/>
      <c r="CN7" s="100">
        <v>330</v>
      </c>
      <c r="CO7" s="100"/>
      <c r="CP7" s="100">
        <v>720</v>
      </c>
      <c r="CQ7" s="100"/>
      <c r="CR7" s="100"/>
      <c r="CS7" s="100"/>
      <c r="CT7" s="100"/>
      <c r="CU7" s="100"/>
      <c r="CV7" s="153">
        <f t="shared" si="11"/>
        <v>8</v>
      </c>
      <c r="CW7" s="133">
        <f t="shared" si="12"/>
        <v>0</v>
      </c>
      <c r="CX7" s="133">
        <f t="shared" si="12"/>
        <v>0</v>
      </c>
      <c r="CY7" s="133">
        <f t="shared" si="12"/>
        <v>0</v>
      </c>
      <c r="CZ7" s="133">
        <f t="shared" si="12"/>
        <v>0</v>
      </c>
      <c r="DA7" s="133">
        <f t="shared" si="12"/>
        <v>0</v>
      </c>
      <c r="DB7" s="133">
        <f t="shared" si="12"/>
        <v>94.3</v>
      </c>
      <c r="DC7" s="133">
        <f t="shared" si="12"/>
        <v>0</v>
      </c>
      <c r="DD7" s="133">
        <f t="shared" si="12"/>
        <v>0</v>
      </c>
      <c r="DE7" s="133">
        <f t="shared" si="12"/>
        <v>0</v>
      </c>
      <c r="DF7" s="133">
        <f t="shared" si="12"/>
        <v>0</v>
      </c>
      <c r="DG7" s="133">
        <f t="shared" si="13"/>
        <v>0</v>
      </c>
      <c r="DH7" s="133">
        <f t="shared" si="13"/>
        <v>0</v>
      </c>
      <c r="DI7" s="133">
        <f t="shared" si="13"/>
        <v>0</v>
      </c>
      <c r="DJ7" s="133">
        <f t="shared" si="13"/>
        <v>0</v>
      </c>
      <c r="DK7" s="133">
        <f t="shared" si="13"/>
        <v>0</v>
      </c>
      <c r="DL7" s="133">
        <f t="shared" si="13"/>
        <v>0</v>
      </c>
      <c r="DM7" s="133">
        <f t="shared" si="13"/>
        <v>0</v>
      </c>
      <c r="DN7" s="133">
        <f t="shared" si="13"/>
        <v>118.4</v>
      </c>
      <c r="DO7" s="133">
        <f t="shared" si="13"/>
        <v>0</v>
      </c>
      <c r="DP7" s="133">
        <f t="shared" si="13"/>
        <v>0</v>
      </c>
      <c r="DQ7" s="133">
        <f t="shared" si="14"/>
        <v>0</v>
      </c>
      <c r="DR7" s="133">
        <f t="shared" si="14"/>
        <v>0</v>
      </c>
      <c r="DS7" s="133">
        <f t="shared" si="14"/>
        <v>0</v>
      </c>
      <c r="DT7" s="133">
        <f t="shared" si="14"/>
        <v>0</v>
      </c>
      <c r="DU7" s="133">
        <f t="shared" si="14"/>
        <v>0</v>
      </c>
      <c r="DV7" s="133">
        <f t="shared" si="14"/>
        <v>0</v>
      </c>
      <c r="DW7" s="133">
        <f t="shared" si="14"/>
        <v>0</v>
      </c>
      <c r="DX7" s="133">
        <f t="shared" si="14"/>
        <v>0</v>
      </c>
      <c r="DY7" s="133">
        <f t="shared" si="14"/>
        <v>0</v>
      </c>
      <c r="DZ7" s="133">
        <f t="shared" si="14"/>
        <v>0</v>
      </c>
      <c r="EA7" s="133">
        <f t="shared" si="15"/>
        <v>0</v>
      </c>
      <c r="EB7" s="133">
        <f t="shared" si="15"/>
        <v>0</v>
      </c>
      <c r="EC7" s="133">
        <f t="shared" si="15"/>
        <v>0</v>
      </c>
      <c r="ED7" s="133">
        <f t="shared" si="15"/>
        <v>0</v>
      </c>
      <c r="EE7" s="133">
        <f t="shared" si="15"/>
        <v>0</v>
      </c>
      <c r="EF7" s="133">
        <f t="shared" si="15"/>
        <v>0</v>
      </c>
      <c r="EG7" s="133">
        <f t="shared" si="15"/>
        <v>0</v>
      </c>
      <c r="EH7" s="133">
        <f t="shared" si="15"/>
        <v>0</v>
      </c>
      <c r="EI7" s="133">
        <f t="shared" si="15"/>
        <v>0</v>
      </c>
      <c r="EJ7" s="133">
        <f t="shared" si="15"/>
        <v>0</v>
      </c>
      <c r="EK7" s="133">
        <f t="shared" si="16"/>
        <v>0</v>
      </c>
      <c r="EL7" s="133">
        <f t="shared" si="16"/>
        <v>0</v>
      </c>
      <c r="EM7" s="133">
        <f t="shared" si="16"/>
        <v>0</v>
      </c>
      <c r="EN7" s="133">
        <f t="shared" si="16"/>
        <v>0</v>
      </c>
      <c r="EO7" s="133">
        <f t="shared" si="16"/>
        <v>0</v>
      </c>
      <c r="EP7" s="133">
        <f t="shared" si="16"/>
        <v>0</v>
      </c>
      <c r="EQ7" s="133">
        <f t="shared" si="16"/>
        <v>0</v>
      </c>
      <c r="ER7" s="133">
        <f t="shared" si="16"/>
        <v>0</v>
      </c>
      <c r="ES7" s="133">
        <f t="shared" si="16"/>
        <v>0</v>
      </c>
      <c r="ET7" s="133">
        <f t="shared" si="16"/>
        <v>150.47499999999999</v>
      </c>
      <c r="EU7" s="133">
        <f t="shared" si="17"/>
        <v>0</v>
      </c>
      <c r="EV7" s="133">
        <f t="shared" si="17"/>
        <v>0</v>
      </c>
      <c r="EW7" s="133">
        <f t="shared" si="17"/>
        <v>0</v>
      </c>
      <c r="EX7" s="133">
        <f t="shared" si="17"/>
        <v>0</v>
      </c>
      <c r="EY7" s="133">
        <f t="shared" si="17"/>
        <v>228.8</v>
      </c>
      <c r="EZ7" s="133">
        <f t="shared" si="17"/>
        <v>0</v>
      </c>
      <c r="FA7" s="133">
        <f t="shared" si="17"/>
        <v>0</v>
      </c>
      <c r="FB7" s="133">
        <f t="shared" si="17"/>
        <v>0</v>
      </c>
      <c r="FC7" s="133">
        <f t="shared" si="17"/>
        <v>0</v>
      </c>
      <c r="FD7" s="133">
        <f t="shared" si="17"/>
        <v>0</v>
      </c>
      <c r="FE7" s="133">
        <f t="shared" si="18"/>
        <v>345.59999999999997</v>
      </c>
      <c r="FF7" s="133">
        <f t="shared" si="18"/>
        <v>0</v>
      </c>
      <c r="FG7" s="133">
        <f t="shared" si="18"/>
        <v>0</v>
      </c>
      <c r="FH7" s="133">
        <f t="shared" si="18"/>
        <v>0</v>
      </c>
      <c r="FI7" s="133">
        <f t="shared" si="18"/>
        <v>0</v>
      </c>
      <c r="FJ7" s="133">
        <f t="shared" si="18"/>
        <v>0</v>
      </c>
      <c r="FK7" s="133">
        <f t="shared" si="18"/>
        <v>0</v>
      </c>
      <c r="FL7" s="133">
        <f t="shared" si="18"/>
        <v>0</v>
      </c>
      <c r="FM7" s="133">
        <f t="shared" si="18"/>
        <v>0</v>
      </c>
      <c r="FN7" s="133">
        <f t="shared" si="18"/>
        <v>0</v>
      </c>
      <c r="FO7" s="133">
        <f t="shared" si="19"/>
        <v>0</v>
      </c>
      <c r="FP7" s="133">
        <f t="shared" si="19"/>
        <v>0</v>
      </c>
      <c r="FQ7" s="133">
        <f t="shared" si="19"/>
        <v>0</v>
      </c>
      <c r="FR7" s="133">
        <f t="shared" si="19"/>
        <v>0</v>
      </c>
      <c r="FS7" s="133">
        <f t="shared" si="19"/>
        <v>0</v>
      </c>
      <c r="FT7" s="133">
        <f t="shared" si="19"/>
        <v>0</v>
      </c>
      <c r="FU7" s="133">
        <f t="shared" si="19"/>
        <v>326.8</v>
      </c>
      <c r="FV7" s="133">
        <f t="shared" si="19"/>
        <v>0</v>
      </c>
      <c r="FW7" s="133">
        <f t="shared" si="19"/>
        <v>0</v>
      </c>
      <c r="FX7" s="133">
        <f t="shared" si="19"/>
        <v>0</v>
      </c>
      <c r="FY7" s="133">
        <f t="shared" si="20"/>
        <v>0</v>
      </c>
      <c r="FZ7" s="133">
        <f t="shared" si="20"/>
        <v>0</v>
      </c>
      <c r="GA7" s="133">
        <f t="shared" si="20"/>
        <v>0</v>
      </c>
      <c r="GB7" s="133">
        <f t="shared" si="20"/>
        <v>0</v>
      </c>
      <c r="GC7" s="133">
        <f t="shared" si="20"/>
        <v>0</v>
      </c>
      <c r="GD7" s="133">
        <f t="shared" si="20"/>
        <v>0</v>
      </c>
      <c r="GE7" s="133">
        <f t="shared" si="20"/>
        <v>306.90000000000003</v>
      </c>
      <c r="GF7" s="133">
        <f t="shared" si="20"/>
        <v>0</v>
      </c>
      <c r="GG7" s="133">
        <f t="shared" si="20"/>
        <v>720</v>
      </c>
      <c r="GH7" s="133">
        <f t="shared" si="20"/>
        <v>0</v>
      </c>
      <c r="GI7" s="133">
        <f t="shared" si="21"/>
        <v>0</v>
      </c>
      <c r="GJ7" s="133">
        <f t="shared" si="21"/>
        <v>0</v>
      </c>
      <c r="GK7" s="133">
        <f t="shared" si="21"/>
        <v>0</v>
      </c>
      <c r="GL7" s="133">
        <f t="shared" si="21"/>
        <v>0</v>
      </c>
      <c r="GM7" s="146">
        <f>SUM(CW7:GL7)</f>
        <v>2291.2749999999996</v>
      </c>
      <c r="GN7" s="153">
        <f t="shared" si="22"/>
        <v>8</v>
      </c>
      <c r="GO7" s="21" t="str">
        <f t="shared" si="23"/>
        <v>NICOLAS BENCOMO</v>
      </c>
      <c r="GP7" s="22" t="str">
        <f t="shared" si="24"/>
        <v>GCC</v>
      </c>
      <c r="GQ7" s="316">
        <v>2</v>
      </c>
      <c r="GR7" s="354">
        <f t="shared" si="25"/>
        <v>286.40937499999995</v>
      </c>
      <c r="GS7" s="257"/>
    </row>
    <row r="8" spans="1:201" ht="12.75" x14ac:dyDescent="0.2">
      <c r="A8" s="147">
        <f t="shared" si="26"/>
        <v>3</v>
      </c>
      <c r="B8" s="4" t="s">
        <v>106</v>
      </c>
      <c r="C8" s="77" t="s">
        <v>107</v>
      </c>
      <c r="D8" s="355">
        <v>38805</v>
      </c>
      <c r="E8" s="356" t="str">
        <f t="shared" si="10"/>
        <v>JUV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>
        <v>240</v>
      </c>
      <c r="W8" s="100"/>
      <c r="X8" s="100"/>
      <c r="Y8" s="100"/>
      <c r="Z8" s="100"/>
      <c r="AA8" s="146">
        <v>500</v>
      </c>
      <c r="AB8" s="100"/>
      <c r="AC8" s="100"/>
      <c r="AD8" s="146">
        <v>314</v>
      </c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46">
        <v>222</v>
      </c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>
        <v>50</v>
      </c>
      <c r="BH8" s="100"/>
      <c r="BI8" s="100">
        <v>67.2</v>
      </c>
      <c r="BJ8" s="100"/>
      <c r="BK8" s="100">
        <v>590</v>
      </c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>
        <v>790</v>
      </c>
      <c r="CD8" s="100"/>
      <c r="CE8" s="100"/>
      <c r="CF8" s="100"/>
      <c r="CG8" s="100"/>
      <c r="CH8" s="100"/>
      <c r="CI8" s="100"/>
      <c r="CJ8" s="100">
        <v>160</v>
      </c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318">
        <f t="shared" si="11"/>
        <v>9</v>
      </c>
      <c r="CW8" s="133">
        <f t="shared" ref="CW8:CW39" si="27">+IF($B$5-CW$5&lt;365/12,F8,IF($B$5-CW$5&lt;365*2/12,F8*0.93,IF($B$5-CW$5&lt;365*3/12,F8*0.86,IF($B$5-CW$5&lt;365*4/12,F8*0.79,IF($B$5-CW$5&lt;365*5/12,F8*0.72,IF($B$5-CW$5&lt;365*6/12,F8*0.65,IF($B$5-CW$5&lt;365*7/12,F8*0.58,IF($B$5-CW$5&lt;365*8/12,F8*0.51,0))))))))+IF($B$5-CW$5&gt;365,0,IF($B$5-CW$5&gt;365*11/12,F8*0.23,IF($B$5-CW$5&gt;365*10/12,F8*0.3,IF($B$5-CW$5&gt;365*9/12,F8*0.37,IF($B$5-CW$5&gt;365*8/12,F8*0.44,0)))))</f>
        <v>0</v>
      </c>
      <c r="CX8" s="133">
        <f t="shared" ref="CX8:CX39" si="28">+IF($B$5-CX$5&lt;365/12,G8,IF($B$5-CX$5&lt;365*2/12,G8*0.93,IF($B$5-CX$5&lt;365*3/12,G8*0.86,IF($B$5-CX$5&lt;365*4/12,G8*0.79,IF($B$5-CX$5&lt;365*5/12,G8*0.72,IF($B$5-CX$5&lt;365*6/12,G8*0.65,IF($B$5-CX$5&lt;365*7/12,G8*0.58,IF($B$5-CX$5&lt;365*8/12,G8*0.51,0))))))))+IF($B$5-CX$5&gt;365,0,IF($B$5-CX$5&gt;365*11/12,G8*0.23,IF($B$5-CX$5&gt;365*10/12,G8*0.3,IF($B$5-CX$5&gt;365*9/12,G8*0.37,IF($B$5-CX$5&gt;365*8/12,G8*0.44,0)))))</f>
        <v>0</v>
      </c>
      <c r="CY8" s="133">
        <f t="shared" ref="CY8:CY39" si="29">+IF($B$5-CY$5&lt;365/12,H8,IF($B$5-CY$5&lt;365*2/12,H8*0.93,IF($B$5-CY$5&lt;365*3/12,H8*0.86,IF($B$5-CY$5&lt;365*4/12,H8*0.79,IF($B$5-CY$5&lt;365*5/12,H8*0.72,IF($B$5-CY$5&lt;365*6/12,H8*0.65,IF($B$5-CY$5&lt;365*7/12,H8*0.58,IF($B$5-CY$5&lt;365*8/12,H8*0.51,0))))))))+IF($B$5-CY$5&gt;365,0,IF($B$5-CY$5&gt;365*11/12,H8*0.23,IF($B$5-CY$5&gt;365*10/12,H8*0.3,IF($B$5-CY$5&gt;365*9/12,H8*0.37,IF($B$5-CY$5&gt;365*8/12,H8*0.44,0)))))</f>
        <v>0</v>
      </c>
      <c r="CZ8" s="133">
        <f t="shared" ref="CZ8:CZ39" si="30">+IF($B$5-CZ$5&lt;365/12,I8,IF($B$5-CZ$5&lt;365*2/12,I8*0.93,IF($B$5-CZ$5&lt;365*3/12,I8*0.86,IF($B$5-CZ$5&lt;365*4/12,I8*0.79,IF($B$5-CZ$5&lt;365*5/12,I8*0.72,IF($B$5-CZ$5&lt;365*6/12,I8*0.65,IF($B$5-CZ$5&lt;365*7/12,I8*0.58,IF($B$5-CZ$5&lt;365*8/12,I8*0.51,0))))))))+IF($B$5-CZ$5&gt;365,0,IF($B$5-CZ$5&gt;365*11/12,I8*0.23,IF($B$5-CZ$5&gt;365*10/12,I8*0.3,IF($B$5-CZ$5&gt;365*9/12,I8*0.37,IF($B$5-CZ$5&gt;365*8/12,I8*0.44,0)))))</f>
        <v>0</v>
      </c>
      <c r="DA8" s="133">
        <f t="shared" ref="DA8:DA39" si="31">+IF($B$5-DA$5&lt;365/12,J8,IF($B$5-DA$5&lt;365*2/12,J8*0.93,IF($B$5-DA$5&lt;365*3/12,J8*0.86,IF($B$5-DA$5&lt;365*4/12,J8*0.79,IF($B$5-DA$5&lt;365*5/12,J8*0.72,IF($B$5-DA$5&lt;365*6/12,J8*0.65,IF($B$5-DA$5&lt;365*7/12,J8*0.58,IF($B$5-DA$5&lt;365*8/12,J8*0.51,0))))))))+IF($B$5-DA$5&gt;365,0,IF($B$5-DA$5&gt;365*11/12,J8*0.23,IF($B$5-DA$5&gt;365*10/12,J8*0.3,IF($B$5-DA$5&gt;365*9/12,J8*0.37,IF($B$5-DA$5&gt;365*8/12,J8*0.44,0)))))</f>
        <v>0</v>
      </c>
      <c r="DB8" s="133">
        <f t="shared" ref="DB8:DB39" si="32">+IF($B$5-DB$5&lt;365/12,K8,IF($B$5-DB$5&lt;365*2/12,K8*0.93,IF($B$5-DB$5&lt;365*3/12,K8*0.86,IF($B$5-DB$5&lt;365*4/12,K8*0.79,IF($B$5-DB$5&lt;365*5/12,K8*0.72,IF($B$5-DB$5&lt;365*6/12,K8*0.65,IF($B$5-DB$5&lt;365*7/12,K8*0.58,IF($B$5-DB$5&lt;365*8/12,K8*0.51,0))))))))+IF($B$5-DB$5&gt;365,0,IF($B$5-DB$5&gt;365*11/12,K8*0.23,IF($B$5-DB$5&gt;365*10/12,K8*0.3,IF($B$5-DB$5&gt;365*9/12,K8*0.37,IF($B$5-DB$5&gt;365*8/12,K8*0.44,0)))))</f>
        <v>0</v>
      </c>
      <c r="DC8" s="133">
        <f t="shared" ref="DC8:DC39" si="33">+IF($B$5-DC$5&lt;365/12,L8,IF($B$5-DC$5&lt;365*2/12,L8*0.93,IF($B$5-DC$5&lt;365*3/12,L8*0.86,IF($B$5-DC$5&lt;365*4/12,L8*0.79,IF($B$5-DC$5&lt;365*5/12,L8*0.72,IF($B$5-DC$5&lt;365*6/12,L8*0.65,IF($B$5-DC$5&lt;365*7/12,L8*0.58,IF($B$5-DC$5&lt;365*8/12,L8*0.51,0))))))))+IF($B$5-DC$5&gt;365,0,IF($B$5-DC$5&gt;365*11/12,L8*0.23,IF($B$5-DC$5&gt;365*10/12,L8*0.3,IF($B$5-DC$5&gt;365*9/12,L8*0.37,IF($B$5-DC$5&gt;365*8/12,L8*0.44,0)))))</f>
        <v>0</v>
      </c>
      <c r="DD8" s="133">
        <f t="shared" ref="DD8:DD39" si="34">+IF($B$5-DD$5&lt;365/12,M8,IF($B$5-DD$5&lt;365*2/12,M8*0.93,IF($B$5-DD$5&lt;365*3/12,M8*0.86,IF($B$5-DD$5&lt;365*4/12,M8*0.79,IF($B$5-DD$5&lt;365*5/12,M8*0.72,IF($B$5-DD$5&lt;365*6/12,M8*0.65,IF($B$5-DD$5&lt;365*7/12,M8*0.58,IF($B$5-DD$5&lt;365*8/12,M8*0.51,0))))))))+IF($B$5-DD$5&gt;365,0,IF($B$5-DD$5&gt;365*11/12,M8*0.23,IF($B$5-DD$5&gt;365*10/12,M8*0.3,IF($B$5-DD$5&gt;365*9/12,M8*0.37,IF($B$5-DD$5&gt;365*8/12,M8*0.44,0)))))</f>
        <v>0</v>
      </c>
      <c r="DE8" s="133">
        <f t="shared" ref="DE8:DE39" si="35">+IF($B$5-DE$5&lt;365/12,N8,IF($B$5-DE$5&lt;365*2/12,N8*0.93,IF($B$5-DE$5&lt;365*3/12,N8*0.86,IF($B$5-DE$5&lt;365*4/12,N8*0.79,IF($B$5-DE$5&lt;365*5/12,N8*0.72,IF($B$5-DE$5&lt;365*6/12,N8*0.65,IF($B$5-DE$5&lt;365*7/12,N8*0.58,IF($B$5-DE$5&lt;365*8/12,N8*0.51,0))))))))+IF($B$5-DE$5&gt;365,0,IF($B$5-DE$5&gt;365*11/12,N8*0.23,IF($B$5-DE$5&gt;365*10/12,N8*0.3,IF($B$5-DE$5&gt;365*9/12,N8*0.37,IF($B$5-DE$5&gt;365*8/12,N8*0.44,0)))))</f>
        <v>0</v>
      </c>
      <c r="DF8" s="133">
        <f t="shared" ref="DF8:DF39" si="36">+IF($B$5-DF$5&lt;365/12,O8,IF($B$5-DF$5&lt;365*2/12,O8*0.93,IF($B$5-DF$5&lt;365*3/12,O8*0.86,IF($B$5-DF$5&lt;365*4/12,O8*0.79,IF($B$5-DF$5&lt;365*5/12,O8*0.72,IF($B$5-DF$5&lt;365*6/12,O8*0.65,IF($B$5-DF$5&lt;365*7/12,O8*0.58,IF($B$5-DF$5&lt;365*8/12,O8*0.51,0))))))))+IF($B$5-DF$5&gt;365,0,IF($B$5-DF$5&gt;365*11/12,O8*0.23,IF($B$5-DF$5&gt;365*10/12,O8*0.3,IF($B$5-DF$5&gt;365*9/12,O8*0.37,IF($B$5-DF$5&gt;365*8/12,O8*0.44,0)))))</f>
        <v>0</v>
      </c>
      <c r="DG8" s="133">
        <f t="shared" ref="DG8:DG39" si="37">+IF($B$5-DG$5&lt;365/12,P8,IF($B$5-DG$5&lt;365*2/12,P8*0.93,IF($B$5-DG$5&lt;365*3/12,P8*0.86,IF($B$5-DG$5&lt;365*4/12,P8*0.79,IF($B$5-DG$5&lt;365*5/12,P8*0.72,IF($B$5-DG$5&lt;365*6/12,P8*0.65,IF($B$5-DG$5&lt;365*7/12,P8*0.58,IF($B$5-DG$5&lt;365*8/12,P8*0.51,0))))))))+IF($B$5-DG$5&gt;365,0,IF($B$5-DG$5&gt;365*11/12,P8*0.23,IF($B$5-DG$5&gt;365*10/12,P8*0.3,IF($B$5-DG$5&gt;365*9/12,P8*0.37,IF($B$5-DG$5&gt;365*8/12,P8*0.44,0)))))</f>
        <v>0</v>
      </c>
      <c r="DH8" s="133"/>
      <c r="DI8" s="133">
        <f t="shared" ref="DI8:DI39" si="38">+IF($B$5-DI$5&lt;365/12,R8,IF($B$5-DI$5&lt;365*2/12,R8*0.93,IF($B$5-DI$5&lt;365*3/12,R8*0.86,IF($B$5-DI$5&lt;365*4/12,R8*0.79,IF($B$5-DI$5&lt;365*5/12,R8*0.72,IF($B$5-DI$5&lt;365*6/12,R8*0.65,IF($B$5-DI$5&lt;365*7/12,R8*0.58,IF($B$5-DI$5&lt;365*8/12,R8*0.51,0))))))))+IF($B$5-DI$5&gt;365,0,IF($B$5-DI$5&gt;365*11/12,R8*0.23,IF($B$5-DI$5&gt;365*10/12,R8*0.3,IF($B$5-DI$5&gt;365*9/12,R8*0.37,IF($B$5-DI$5&gt;365*8/12,R8*0.44,0)))))</f>
        <v>0</v>
      </c>
      <c r="DJ8" s="133">
        <f t="shared" ref="DJ8:DJ39" si="39">+IF($B$5-DJ$5&lt;365/12,S8,IF($B$5-DJ$5&lt;365*2/12,S8*0.93,IF($B$5-DJ$5&lt;365*3/12,S8*0.86,IF($B$5-DJ$5&lt;365*4/12,S8*0.79,IF($B$5-DJ$5&lt;365*5/12,S8*0.72,IF($B$5-DJ$5&lt;365*6/12,S8*0.65,IF($B$5-DJ$5&lt;365*7/12,S8*0.58,IF($B$5-DJ$5&lt;365*8/12,S8*0.51,0))))))))+IF($B$5-DJ$5&gt;365,0,IF($B$5-DJ$5&gt;365*11/12,S8*0.23,IF($B$5-DJ$5&gt;365*10/12,S8*0.3,IF($B$5-DJ$5&gt;365*9/12,S8*0.37,IF($B$5-DJ$5&gt;365*8/12,S8*0.44,0)))))</f>
        <v>0</v>
      </c>
      <c r="DK8" s="133">
        <f t="shared" ref="DK8:DK39" si="40">+IF($B$5-DK$5&lt;365/12,T8,IF($B$5-DK$5&lt;365*2/12,T8*0.93,IF($B$5-DK$5&lt;365*3/12,T8*0.86,IF($B$5-DK$5&lt;365*4/12,T8*0.79,IF($B$5-DK$5&lt;365*5/12,T8*0.72,IF($B$5-DK$5&lt;365*6/12,T8*0.65,IF($B$5-DK$5&lt;365*7/12,T8*0.58,IF($B$5-DK$5&lt;365*8/12,T8*0.51,0))))))))+IF($B$5-DK$5&gt;365,0,IF($B$5-DK$5&gt;365*11/12,T8*0.23,IF($B$5-DK$5&gt;365*10/12,T8*0.3,IF($B$5-DK$5&gt;365*9/12,T8*0.37,IF($B$5-DK$5&gt;365*8/12,T8*0.44,0)))))</f>
        <v>0</v>
      </c>
      <c r="DL8" s="133">
        <f t="shared" ref="DL8:DL39" si="41">+IF($B$5-DL$5&lt;365/12,U8,IF($B$5-DL$5&lt;365*2/12,U8*0.93,IF($B$5-DL$5&lt;365*3/12,U8*0.86,IF($B$5-DL$5&lt;365*4/12,U8*0.79,IF($B$5-DL$5&lt;365*5/12,U8*0.72,IF($B$5-DL$5&lt;365*6/12,U8*0.65,IF($B$5-DL$5&lt;365*7/12,U8*0.58,IF($B$5-DL$5&lt;365*8/12,U8*0.51,0))))))))+IF($B$5-DL$5&gt;365,0,IF($B$5-DL$5&gt;365*11/12,U8*0.23,IF($B$5-DL$5&gt;365*10/12,U8*0.3,IF($B$5-DL$5&gt;365*9/12,U8*0.37,IF($B$5-DL$5&gt;365*8/12,U8*0.44,0)))))</f>
        <v>0</v>
      </c>
      <c r="DM8" s="133">
        <f t="shared" ref="DM8:DM39" si="42">+IF($B$5-DM$5&lt;365/12,V8,IF($B$5-DM$5&lt;365*2/12,V8*0.93,IF($B$5-DM$5&lt;365*3/12,V8*0.86,IF($B$5-DM$5&lt;365*4/12,V8*0.79,IF($B$5-DM$5&lt;365*5/12,V8*0.72,IF($B$5-DM$5&lt;365*6/12,V8*0.65,IF($B$5-DM$5&lt;365*7/12,V8*0.58,IF($B$5-DM$5&lt;365*8/12,V8*0.51,0))))))))+IF($B$5-DM$5&gt;365,0,IF($B$5-DM$5&gt;365*11/12,V8*0.23,IF($B$5-DM$5&gt;365*10/12,V8*0.3,IF($B$5-DM$5&gt;365*9/12,V8*0.37,IF($B$5-DM$5&gt;365*8/12,V8*0.44,0)))))</f>
        <v>88.8</v>
      </c>
      <c r="DN8" s="133">
        <f t="shared" ref="DN8:DN39" si="43">+IF($B$5-DN$5&lt;365/12,W8,IF($B$5-DN$5&lt;365*2/12,W8*0.93,IF($B$5-DN$5&lt;365*3/12,W8*0.86,IF($B$5-DN$5&lt;365*4/12,W8*0.79,IF($B$5-DN$5&lt;365*5/12,W8*0.72,IF($B$5-DN$5&lt;365*6/12,W8*0.65,IF($B$5-DN$5&lt;365*7/12,W8*0.58,IF($B$5-DN$5&lt;365*8/12,W8*0.51,0))))))))+IF($B$5-DN$5&gt;365,0,IF($B$5-DN$5&gt;365*11/12,W8*0.23,IF($B$5-DN$5&gt;365*10/12,W8*0.3,IF($B$5-DN$5&gt;365*9/12,W8*0.37,IF($B$5-DN$5&gt;365*8/12,W8*0.44,0)))))</f>
        <v>0</v>
      </c>
      <c r="DO8" s="133">
        <f t="shared" ref="DO8:DO39" si="44">+IF($B$5-DO$5&lt;365/12,X8,IF($B$5-DO$5&lt;365*2/12,X8*0.93,IF($B$5-DO$5&lt;365*3/12,X8*0.86,IF($B$5-DO$5&lt;365*4/12,X8*0.79,IF($B$5-DO$5&lt;365*5/12,X8*0.72,IF($B$5-DO$5&lt;365*6/12,X8*0.65,IF($B$5-DO$5&lt;365*7/12,X8*0.58,IF($B$5-DO$5&lt;365*8/12,X8*0.51,0))))))))+IF($B$5-DO$5&gt;365,0,IF($B$5-DO$5&gt;365*11/12,X8*0.23,IF($B$5-DO$5&gt;365*10/12,X8*0.3,IF($B$5-DO$5&gt;365*9/12,X8*0.37,IF($B$5-DO$5&gt;365*8/12,X8*0.44,0)))))</f>
        <v>0</v>
      </c>
      <c r="DP8" s="133">
        <f t="shared" ref="DP8:DP39" si="45">+IF($B$5-DP$5&lt;365/12,Y8,IF($B$5-DP$5&lt;365*2/12,Y8*0.93,IF($B$5-DP$5&lt;365*3/12,Y8*0.86,IF($B$5-DP$5&lt;365*4/12,Y8*0.79,IF($B$5-DP$5&lt;365*5/12,Y8*0.72,IF($B$5-DP$5&lt;365*6/12,Y8*0.65,IF($B$5-DP$5&lt;365*7/12,Y8*0.58,IF($B$5-DP$5&lt;365*8/12,Y8*0.51,0))))))))+IF($B$5-DP$5&gt;365,0,IF($B$5-DP$5&gt;365*11/12,Y8*0.23,IF($B$5-DP$5&gt;365*10/12,Y8*0.3,IF($B$5-DP$5&gt;365*9/12,Y8*0.37,IF($B$5-DP$5&gt;365*8/12,Y8*0.44,0)))))</f>
        <v>0</v>
      </c>
      <c r="DQ8" s="133">
        <f t="shared" ref="DQ8:DQ39" si="46">+IF($B$5-DQ$5&lt;365/12,Z8,IF($B$5-DQ$5&lt;365*2/12,Z8*0.93,IF($B$5-DQ$5&lt;365*3/12,Z8*0.86,IF($B$5-DQ$5&lt;365*4/12,Z8*0.79,IF($B$5-DQ$5&lt;365*5/12,Z8*0.72,IF($B$5-DQ$5&lt;365*6/12,Z8*0.65,IF($B$5-DQ$5&lt;365*7/12,Z8*0.58,IF($B$5-DQ$5&lt;365*8/12,Z8*0.51,0))))))))+IF($B$5-DQ$5&gt;365,0,IF($B$5-DQ$5&gt;365*11/12,Z8*0.23,IF($B$5-DQ$5&gt;365*10/12,Z8*0.3,IF($B$5-DQ$5&gt;365*9/12,Z8*0.37,IF($B$5-DQ$5&gt;365*8/12,Z8*0.44,0)))))</f>
        <v>0</v>
      </c>
      <c r="DR8" s="133">
        <f t="shared" ref="DR8:DR39" si="47">+IF($B$5-DR$5&lt;365/12,AA8,IF($B$5-DR$5&lt;365*2/12,AA8*0.93,IF($B$5-DR$5&lt;365*3/12,AA8*0.86,IF($B$5-DR$5&lt;365*4/12,AA8*0.79,IF($B$5-DR$5&lt;365*5/12,AA8*0.72,IF($B$5-DR$5&lt;365*6/12,AA8*0.65,IF($B$5-DR$5&lt;365*7/12,AA8*0.58,IF($B$5-DR$5&lt;365*8/12,AA8*0.51,0))))))))+IF($B$5-DR$5&gt;365,0,IF($B$5-DR$5&gt;365*11/12,AA8*0.23,IF($B$5-DR$5&gt;365*10/12,AA8*0.3,IF($B$5-DR$5&gt;365*9/12,AA8*0.37,IF($B$5-DR$5&gt;365*8/12,AA8*0.44,0)))))</f>
        <v>185</v>
      </c>
      <c r="DS8" s="133">
        <f t="shared" ref="DS8:DS39" si="48">+IF($B$5-DS$5&lt;365/12,AB8,IF($B$5-DS$5&lt;365*2/12,AB8*0.93,IF($B$5-DS$5&lt;365*3/12,AB8*0.86,IF($B$5-DS$5&lt;365*4/12,AB8*0.79,IF($B$5-DS$5&lt;365*5/12,AB8*0.72,IF($B$5-DS$5&lt;365*6/12,AB8*0.65,IF($B$5-DS$5&lt;365*7/12,AB8*0.58,IF($B$5-DS$5&lt;365*8/12,AB8*0.51,0))))))))+IF($B$5-DS$5&gt;365,0,IF($B$5-DS$5&gt;365*11/12,AB8*0.23,IF($B$5-DS$5&gt;365*10/12,AB8*0.3,IF($B$5-DS$5&gt;365*9/12,AB8*0.37,IF($B$5-DS$5&gt;365*8/12,AB8*0.44,0)))))</f>
        <v>0</v>
      </c>
      <c r="DT8" s="133">
        <f t="shared" ref="DT8:DT39" si="49">+IF($B$5-DT$5&lt;365/12,AC8,IF($B$5-DT$5&lt;365*2/12,AC8*0.93,IF($B$5-DT$5&lt;365*3/12,AC8*0.86,IF($B$5-DT$5&lt;365*4/12,AC8*0.79,IF($B$5-DT$5&lt;365*5/12,AC8*0.72,IF($B$5-DT$5&lt;365*6/12,AC8*0.65,IF($B$5-DT$5&lt;365*7/12,AC8*0.58,IF($B$5-DT$5&lt;365*8/12,AC8*0.51,0))))))))+IF($B$5-DT$5&gt;365,0,IF($B$5-DT$5&gt;365*11/12,AC8*0.23,IF($B$5-DT$5&gt;365*10/12,AC8*0.3,IF($B$5-DT$5&gt;365*9/12,AC8*0.37,IF($B$5-DT$5&gt;365*8/12,AC8*0.44,0)))))</f>
        <v>0</v>
      </c>
      <c r="DU8" s="133">
        <f t="shared" ref="DU8:DU39" si="50">+IF($B$5-DU$5&lt;365/12,AD8,IF($B$5-DU$5&lt;365*2/12,AD8*0.93,IF($B$5-DU$5&lt;365*3/12,AD8*0.86,IF($B$5-DU$5&lt;365*4/12,AD8*0.79,IF($B$5-DU$5&lt;365*5/12,AD8*0.72,IF($B$5-DU$5&lt;365*6/12,AD8*0.65,IF($B$5-DU$5&lt;365*7/12,AD8*0.58,IF($B$5-DU$5&lt;365*8/12,AD8*0.51,0))))))))+IF($B$5-DU$5&gt;365,0,IF($B$5-DU$5&gt;365*11/12,AD8*0.23,IF($B$5-DU$5&gt;365*10/12,AD8*0.3,IF($B$5-DU$5&gt;365*9/12,AD8*0.37,IF($B$5-DU$5&gt;365*8/12,AD8*0.44,0)))))</f>
        <v>138.16</v>
      </c>
      <c r="DV8" s="133">
        <f t="shared" ref="DV8:DV39" si="51">+IF($B$5-DV$5&lt;365/12,AE8,IF($B$5-DV$5&lt;365*2/12,AE8*0.93,IF($B$5-DV$5&lt;365*3/12,AE8*0.86,IF($B$5-DV$5&lt;365*4/12,AE8*0.79,IF($B$5-DV$5&lt;365*5/12,AE8*0.72,IF($B$5-DV$5&lt;365*6/12,AE8*0.65,IF($B$5-DV$5&lt;365*7/12,AE8*0.58,IF($B$5-DV$5&lt;365*8/12,AE8*0.51,0))))))))+IF($B$5-DV$5&gt;365,0,IF($B$5-DV$5&gt;365*11/12,AE8*0.23,IF($B$5-DV$5&gt;365*10/12,AE8*0.3,IF($B$5-DV$5&gt;365*9/12,AE8*0.37,IF($B$5-DV$5&gt;365*8/12,AE8*0.44,0)))))</f>
        <v>0</v>
      </c>
      <c r="DW8" s="133">
        <f t="shared" ref="DW8:DW39" si="52">+IF($B$5-DW$5&lt;365/12,AF8,IF($B$5-DW$5&lt;365*2/12,AF8*0.93,IF($B$5-DW$5&lt;365*3/12,AF8*0.86,IF($B$5-DW$5&lt;365*4/12,AF8*0.79,IF($B$5-DW$5&lt;365*5/12,AF8*0.72,IF($B$5-DW$5&lt;365*6/12,AF8*0.65,IF($B$5-DW$5&lt;365*7/12,AF8*0.58,IF($B$5-DW$5&lt;365*8/12,AF8*0.51,0))))))))+IF($B$5-DW$5&gt;365,0,IF($B$5-DW$5&gt;365*11/12,AF8*0.23,IF($B$5-DW$5&gt;365*10/12,AF8*0.3,IF($B$5-DW$5&gt;365*9/12,AF8*0.37,IF($B$5-DW$5&gt;365*8/12,AF8*0.44,0)))))</f>
        <v>0</v>
      </c>
      <c r="DX8" s="133">
        <f t="shared" ref="DX8:DX39" si="53">+IF($B$5-DX$5&lt;365/12,AG8,IF($B$5-DX$5&lt;365*2/12,AG8*0.93,IF($B$5-DX$5&lt;365*3/12,AG8*0.86,IF($B$5-DX$5&lt;365*4/12,AG8*0.79,IF($B$5-DX$5&lt;365*5/12,AG8*0.72,IF($B$5-DX$5&lt;365*6/12,AG8*0.65,IF($B$5-DX$5&lt;365*7/12,AG8*0.58,IF($B$5-DX$5&lt;365*8/12,AG8*0.51,0))))))))+IF($B$5-DX$5&gt;365,0,IF($B$5-DX$5&gt;365*11/12,AG8*0.23,IF($B$5-DX$5&gt;365*10/12,AG8*0.3,IF($B$5-DX$5&gt;365*9/12,AG8*0.37,IF($B$5-DX$5&gt;365*8/12,AG8*0.44,0)))))</f>
        <v>0</v>
      </c>
      <c r="DY8" s="133">
        <f t="shared" ref="DY8:DY39" si="54">+IF($B$5-DY$5&lt;365/12,AH8,IF($B$5-DY$5&lt;365*2/12,AH8*0.93,IF($B$5-DY$5&lt;365*3/12,AH8*0.86,IF($B$5-DY$5&lt;365*4/12,AH8*0.79,IF($B$5-DY$5&lt;365*5/12,AH8*0.72,IF($B$5-DY$5&lt;365*6/12,AH8*0.65,IF($B$5-DY$5&lt;365*7/12,AH8*0.58,IF($B$5-DY$5&lt;365*8/12,AH8*0.51,0))))))))+IF($B$5-DY$5&gt;365,0,IF($B$5-DY$5&gt;365*11/12,AH8*0.23,IF($B$5-DY$5&gt;365*10/12,AH8*0.3,IF($B$5-DY$5&gt;365*9/12,AH8*0.37,IF($B$5-DY$5&gt;365*8/12,AH8*0.44,0)))))</f>
        <v>0</v>
      </c>
      <c r="DZ8" s="133">
        <f t="shared" ref="DZ8:DZ39" si="55">+IF($B$5-DZ$5&lt;365/12,AI8,IF($B$5-DZ$5&lt;365*2/12,AI8*0.93,IF($B$5-DZ$5&lt;365*3/12,AI8*0.86,IF($B$5-DZ$5&lt;365*4/12,AI8*0.79,IF($B$5-DZ$5&lt;365*5/12,AI8*0.72,IF($B$5-DZ$5&lt;365*6/12,AI8*0.65,IF($B$5-DZ$5&lt;365*7/12,AI8*0.58,IF($B$5-DZ$5&lt;365*8/12,AI8*0.51,0))))))))+IF($B$5-DZ$5&gt;365,0,IF($B$5-DZ$5&gt;365*11/12,AI8*0.23,IF($B$5-DZ$5&gt;365*10/12,AI8*0.3,IF($B$5-DZ$5&gt;365*9/12,AI8*0.37,IF($B$5-DZ$5&gt;365*8/12,AI8*0.44,0)))))</f>
        <v>0</v>
      </c>
      <c r="EA8" s="133">
        <f t="shared" ref="EA8:EA39" si="56">+IF($B$5-EA$5&lt;365/12,AJ8,IF($B$5-EA$5&lt;365*2/12,AJ8*0.93,IF($B$5-EA$5&lt;365*3/12,AJ8*0.86,IF($B$5-EA$5&lt;365*4/12,AJ8*0.79,IF($B$5-EA$5&lt;365*5/12,AJ8*0.72,IF($B$5-EA$5&lt;365*6/12,AJ8*0.65,IF($B$5-EA$5&lt;365*7/12,AJ8*0.58,IF($B$5-EA$5&lt;365*8/12,AJ8*0.51,0))))))))+IF($B$5-EA$5&gt;365,0,IF($B$5-EA$5&gt;365*11/12,AJ8*0.23,IF($B$5-EA$5&gt;365*10/12,AJ8*0.3,IF($B$5-EA$5&gt;365*9/12,AJ8*0.37,IF($B$5-EA$5&gt;365*8/12,AJ8*0.44,0)))))</f>
        <v>0</v>
      </c>
      <c r="EB8" s="133">
        <f t="shared" ref="EB8:EB39" si="57">+IF($B$5-EB$5&lt;365/12,AK8,IF($B$5-EB$5&lt;365*2/12,AK8*0.93,IF($B$5-EB$5&lt;365*3/12,AK8*0.86,IF($B$5-EB$5&lt;365*4/12,AK8*0.79,IF($B$5-EB$5&lt;365*5/12,AK8*0.72,IF($B$5-EB$5&lt;365*6/12,AK8*0.65,IF($B$5-EB$5&lt;365*7/12,AK8*0.58,IF($B$5-EB$5&lt;365*8/12,AK8*0.51,0))))))))+IF($B$5-EB$5&gt;365,0,IF($B$5-EB$5&gt;365*11/12,AK8*0.23,IF($B$5-EB$5&gt;365*10/12,AK8*0.3,IF($B$5-EB$5&gt;365*9/12,AK8*0.37,IF($B$5-EB$5&gt;365*8/12,AK8*0.44,0)))))</f>
        <v>0</v>
      </c>
      <c r="EC8" s="133">
        <f t="shared" ref="EC8:EC39" si="58">+IF($B$5-EC$5&lt;365/12,AL8,IF($B$5-EC$5&lt;365*2/12,AL8*0.93,IF($B$5-EC$5&lt;365*3/12,AL8*0.86,IF($B$5-EC$5&lt;365*4/12,AL8*0.79,IF($B$5-EC$5&lt;365*5/12,AL8*0.72,IF($B$5-EC$5&lt;365*6/12,AL8*0.65,IF($B$5-EC$5&lt;365*7/12,AL8*0.58,IF($B$5-EC$5&lt;365*8/12,AL8*0.51,0))))))))+IF($B$5-EC$5&gt;365,0,IF($B$5-EC$5&gt;365*11/12,AL8*0.23,IF($B$5-EC$5&gt;365*10/12,AL8*0.3,IF($B$5-EC$5&gt;365*9/12,AL8*0.37,IF($B$5-EC$5&gt;365*8/12,AL8*0.44,0)))))</f>
        <v>0</v>
      </c>
      <c r="ED8" s="133">
        <f t="shared" ref="ED8:ED39" si="59">+IF($B$5-ED$5&lt;365/12,AM8,IF($B$5-ED$5&lt;365*2/12,AM8*0.93,IF($B$5-ED$5&lt;365*3/12,AM8*0.86,IF($B$5-ED$5&lt;365*4/12,AM8*0.79,IF($B$5-ED$5&lt;365*5/12,AM8*0.72,IF($B$5-ED$5&lt;365*6/12,AM8*0.65,IF($B$5-ED$5&lt;365*7/12,AM8*0.58,IF($B$5-ED$5&lt;365*8/12,AM8*0.51,0))))))))+IF($B$5-ED$5&gt;365,0,IF($B$5-ED$5&gt;365*11/12,AM8*0.23,IF($B$5-ED$5&gt;365*10/12,AM8*0.3,IF($B$5-ED$5&gt;365*9/12,AM8*0.37,IF($B$5-ED$5&gt;365*8/12,AM8*0.44,0)))))</f>
        <v>0</v>
      </c>
      <c r="EE8" s="133">
        <f t="shared" ref="EE8:EE39" si="60">+IF($B$5-EE$5&lt;365/12,AN8,IF($B$5-EE$5&lt;365*2/12,AN8*0.93,IF($B$5-EE$5&lt;365*3/12,AN8*0.86,IF($B$5-EE$5&lt;365*4/12,AN8*0.79,IF($B$5-EE$5&lt;365*5/12,AN8*0.72,IF($B$5-EE$5&lt;365*6/12,AN8*0.65,IF($B$5-EE$5&lt;365*7/12,AN8*0.58,IF($B$5-EE$5&lt;365*8/12,AN8*0.51,0))))))))+IF($B$5-EE$5&gt;365,0,IF($B$5-EE$5&gt;365*11/12,AN8*0.23,IF($B$5-EE$5&gt;365*10/12,AN8*0.3,IF($B$5-EE$5&gt;365*9/12,AN8*0.37,IF($B$5-EE$5&gt;365*8/12,AN8*0.44,0)))))</f>
        <v>0</v>
      </c>
      <c r="EF8" s="133">
        <f t="shared" ref="EF8:EF39" si="61">+IF($B$5-EF$5&lt;365/12,AO8,IF($B$5-EF$5&lt;365*2/12,AO8*0.93,IF($B$5-EF$5&lt;365*3/12,AO8*0.86,IF($B$5-EF$5&lt;365*4/12,AO8*0.79,IF($B$5-EF$5&lt;365*5/12,AO8*0.72,IF($B$5-EF$5&lt;365*6/12,AO8*0.65,IF($B$5-EF$5&lt;365*7/12,AO8*0.58,IF($B$5-EF$5&lt;365*8/12,AO8*0.51,0))))))))+IF($B$5-EF$5&gt;365,0,IF($B$5-EF$5&gt;365*11/12,AO8*0.23,IF($B$5-EF$5&gt;365*10/12,AO8*0.3,IF($B$5-EF$5&gt;365*9/12,AO8*0.37,IF($B$5-EF$5&gt;365*8/12,AO8*0.44,0)))))</f>
        <v>0</v>
      </c>
      <c r="EG8" s="133">
        <f t="shared" ref="EG8:EG39" si="62">+IF($B$5-EG$5&lt;365/12,AP8,IF($B$5-EG$5&lt;365*2/12,AP8*0.93,IF($B$5-EG$5&lt;365*3/12,AP8*0.86,IF($B$5-EG$5&lt;365*4/12,AP8*0.79,IF($B$5-EG$5&lt;365*5/12,AP8*0.72,IF($B$5-EG$5&lt;365*6/12,AP8*0.65,IF($B$5-EG$5&lt;365*7/12,AP8*0.58,IF($B$5-EG$5&lt;365*8/12,AP8*0.51,0))))))))+IF($B$5-EG$5&gt;365,0,IF($B$5-EG$5&gt;365*11/12,AP8*0.23,IF($B$5-EG$5&gt;365*10/12,AP8*0.3,IF($B$5-EG$5&gt;365*9/12,AP8*0.37,IF($B$5-EG$5&gt;365*8/12,AP8*0.44,0)))))</f>
        <v>0</v>
      </c>
      <c r="EH8" s="133">
        <f t="shared" ref="EH8:EH39" si="63">+IF($B$5-EH$5&lt;365/12,AQ8,IF($B$5-EH$5&lt;365*2/12,AQ8*0.93,IF($B$5-EH$5&lt;365*3/12,AQ8*0.86,IF($B$5-EH$5&lt;365*4/12,AQ8*0.79,IF($B$5-EH$5&lt;365*5/12,AQ8*0.72,IF($B$5-EH$5&lt;365*6/12,AQ8*0.65,IF($B$5-EH$5&lt;365*7/12,AQ8*0.58,IF($B$5-EH$5&lt;365*8/12,AQ8*0.51,0))))))))+IF($B$5-EH$5&gt;365,0,IF($B$5-EH$5&gt;365*11/12,AQ8*0.23,IF($B$5-EH$5&gt;365*10/12,AQ8*0.3,IF($B$5-EH$5&gt;365*9/12,AQ8*0.37,IF($B$5-EH$5&gt;365*8/12,AQ8*0.44,0)))))</f>
        <v>0</v>
      </c>
      <c r="EI8" s="133">
        <f t="shared" ref="EI8:EI39" si="64">+IF($B$5-EI$5&lt;365/12,AR8,IF($B$5-EI$5&lt;365*2/12,AR8*0.93,IF($B$5-EI$5&lt;365*3/12,AR8*0.86,IF($B$5-EI$5&lt;365*4/12,AR8*0.79,IF($B$5-EI$5&lt;365*5/12,AR8*0.72,IF($B$5-EI$5&lt;365*6/12,AR8*0.65,IF($B$5-EI$5&lt;365*7/12,AR8*0.58,IF($B$5-EI$5&lt;365*8/12,AR8*0.51,0))))))))+IF($B$5-EI$5&gt;365,0,IF($B$5-EI$5&gt;365*11/12,AR8*0.23,IF($B$5-EI$5&gt;365*10/12,AR8*0.3,IF($B$5-EI$5&gt;365*9/12,AR8*0.37,IF($B$5-EI$5&gt;365*8/12,AR8*0.44,0)))))</f>
        <v>0</v>
      </c>
      <c r="EJ8" s="133">
        <f t="shared" ref="EJ8:EJ39" si="65">+IF($B$5-EJ$5&lt;365/12,AS8,IF($B$5-EJ$5&lt;365*2/12,AS8*0.93,IF($B$5-EJ$5&lt;365*3/12,AS8*0.86,IF($B$5-EJ$5&lt;365*4/12,AS8*0.79,IF($B$5-EJ$5&lt;365*5/12,AS8*0.72,IF($B$5-EJ$5&lt;365*6/12,AS8*0.65,IF($B$5-EJ$5&lt;365*7/12,AS8*0.58,IF($B$5-EJ$5&lt;365*8/12,AS8*0.51,0))))))))+IF($B$5-EJ$5&gt;365,0,IF($B$5-EJ$5&gt;365*11/12,AS8*0.23,IF($B$5-EJ$5&gt;365*10/12,AS8*0.3,IF($B$5-EJ$5&gt;365*9/12,AS8*0.37,IF($B$5-EJ$5&gt;365*8/12,AS8*0.44,0)))))</f>
        <v>0</v>
      </c>
      <c r="EK8" s="133">
        <f t="shared" ref="EK8:EK39" si="66">+IF($B$5-EK$5&lt;365/12,AT8,IF($B$5-EK$5&lt;365*2/12,AT8*0.93,IF($B$5-EK$5&lt;365*3/12,AT8*0.86,IF($B$5-EK$5&lt;365*4/12,AT8*0.79,IF($B$5-EK$5&lt;365*5/12,AT8*0.72,IF($B$5-EK$5&lt;365*6/12,AT8*0.65,IF($B$5-EK$5&lt;365*7/12,AT8*0.58,IF($B$5-EK$5&lt;365*8/12,AT8*0.51,0))))))))+IF($B$5-EK$5&gt;365,0,IF($B$5-EK$5&gt;365*11/12,AT8*0.23,IF($B$5-EK$5&gt;365*10/12,AT8*0.3,IF($B$5-EK$5&gt;365*9/12,AT8*0.37,IF($B$5-EK$5&gt;365*8/12,AT8*0.44,0)))))</f>
        <v>113.22</v>
      </c>
      <c r="EL8" s="133">
        <f t="shared" ref="EL8:EL39" si="67">+IF($B$5-EL$5&lt;365/12,AU8,IF($B$5-EL$5&lt;365*2/12,AU8*0.93,IF($B$5-EL$5&lt;365*3/12,AU8*0.86,IF($B$5-EL$5&lt;365*4/12,AU8*0.79,IF($B$5-EL$5&lt;365*5/12,AU8*0.72,IF($B$5-EL$5&lt;365*6/12,AU8*0.65,IF($B$5-EL$5&lt;365*7/12,AU8*0.58,IF($B$5-EL$5&lt;365*8/12,AU8*0.51,0))))))))+IF($B$5-EL$5&gt;365,0,IF($B$5-EL$5&gt;365*11/12,AU8*0.23,IF($B$5-EL$5&gt;365*10/12,AU8*0.3,IF($B$5-EL$5&gt;365*9/12,AU8*0.37,IF($B$5-EL$5&gt;365*8/12,AU8*0.44,0)))))</f>
        <v>0</v>
      </c>
      <c r="EM8" s="133">
        <f t="shared" ref="EM8:EM39" si="68">+IF($B$5-EM$5&lt;365/12,AV8,IF($B$5-EM$5&lt;365*2/12,AV8*0.93,IF($B$5-EM$5&lt;365*3/12,AV8*0.86,IF($B$5-EM$5&lt;365*4/12,AV8*0.79,IF($B$5-EM$5&lt;365*5/12,AV8*0.72,IF($B$5-EM$5&lt;365*6/12,AV8*0.65,IF($B$5-EM$5&lt;365*7/12,AV8*0.58,IF($B$5-EM$5&lt;365*8/12,AV8*0.51,0))))))))+IF($B$5-EM$5&gt;365,0,IF($B$5-EM$5&gt;365*11/12,AV8*0.23,IF($B$5-EM$5&gt;365*10/12,AV8*0.3,IF($B$5-EM$5&gt;365*9/12,AV8*0.37,IF($B$5-EM$5&gt;365*8/12,AV8*0.44,0)))))</f>
        <v>0</v>
      </c>
      <c r="EN8" s="133">
        <f t="shared" ref="EN8:EN39" si="69">+IF($B$5-EN$5&lt;365/12,AW8,IF($B$5-EN$5&lt;365*2/12,AW8*0.93,IF($B$5-EN$5&lt;365*3/12,AW8*0.86,IF($B$5-EN$5&lt;365*4/12,AW8*0.79,IF($B$5-EN$5&lt;365*5/12,AW8*0.72,IF($B$5-EN$5&lt;365*6/12,AW8*0.65,IF($B$5-EN$5&lt;365*7/12,AW8*0.58,IF($B$5-EN$5&lt;365*8/12,AW8*0.51,0))))))))+IF($B$5-EN$5&gt;365,0,IF($B$5-EN$5&gt;365*11/12,AW8*0.23,IF($B$5-EN$5&gt;365*10/12,AW8*0.3,IF($B$5-EN$5&gt;365*9/12,AW8*0.37,IF($B$5-EN$5&gt;365*8/12,AW8*0.44,0)))))</f>
        <v>0</v>
      </c>
      <c r="EO8" s="133">
        <f t="shared" ref="EO8:EO39" si="70">+IF($B$5-EO$5&lt;365/12,AX8,IF($B$5-EO$5&lt;365*2/12,AX8*0.93,IF($B$5-EO$5&lt;365*3/12,AX8*0.86,IF($B$5-EO$5&lt;365*4/12,AX8*0.79,IF($B$5-EO$5&lt;365*5/12,AX8*0.72,IF($B$5-EO$5&lt;365*6/12,AX8*0.65,IF($B$5-EO$5&lt;365*7/12,AX8*0.58,IF($B$5-EO$5&lt;365*8/12,AX8*0.51,0))))))))+IF($B$5-EO$5&gt;365,0,IF($B$5-EO$5&gt;365*11/12,AX8*0.23,IF($B$5-EO$5&gt;365*10/12,AX8*0.3,IF($B$5-EO$5&gt;365*9/12,AX8*0.37,IF($B$5-EO$5&gt;365*8/12,AX8*0.44,0)))))</f>
        <v>0</v>
      </c>
      <c r="EP8" s="133">
        <f t="shared" ref="EP8:EP39" si="71">+IF($B$5-EP$5&lt;365/12,AY8,IF($B$5-EP$5&lt;365*2/12,AY8*0.93,IF($B$5-EP$5&lt;365*3/12,AY8*0.86,IF($B$5-EP$5&lt;365*4/12,AY8*0.79,IF($B$5-EP$5&lt;365*5/12,AY8*0.72,IF($B$5-EP$5&lt;365*6/12,AY8*0.65,IF($B$5-EP$5&lt;365*7/12,AY8*0.58,IF($B$5-EP$5&lt;365*8/12,AY8*0.51,0))))))))+IF($B$5-EP$5&gt;365,0,IF($B$5-EP$5&gt;365*11/12,AY8*0.23,IF($B$5-EP$5&gt;365*10/12,AY8*0.3,IF($B$5-EP$5&gt;365*9/12,AY8*0.37,IF($B$5-EP$5&gt;365*8/12,AY8*0.44,0)))))</f>
        <v>0</v>
      </c>
      <c r="EQ8" s="133">
        <f t="shared" ref="EQ8:EQ39" si="72">+IF($B$5-EQ$5&lt;365/12,AZ8,IF($B$5-EQ$5&lt;365*2/12,AZ8*0.93,IF($B$5-EQ$5&lt;365*3/12,AZ8*0.86,IF($B$5-EQ$5&lt;365*4/12,AZ8*0.79,IF($B$5-EQ$5&lt;365*5/12,AZ8*0.72,IF($B$5-EQ$5&lt;365*6/12,AZ8*0.65,IF($B$5-EQ$5&lt;365*7/12,AZ8*0.58,IF($B$5-EQ$5&lt;365*8/12,AZ8*0.51,0))))))))+IF($B$5-EQ$5&gt;365,0,IF($B$5-EQ$5&gt;365*11/12,AZ8*0.23,IF($B$5-EQ$5&gt;365*10/12,AZ8*0.3,IF($B$5-EQ$5&gt;365*9/12,AZ8*0.37,IF($B$5-EQ$5&gt;365*8/12,AZ8*0.44,0)))))</f>
        <v>0</v>
      </c>
      <c r="ER8" s="133">
        <f t="shared" ref="ER8:ER39" si="73">+IF($B$5-ER$5&lt;365/12,BA8,IF($B$5-ER$5&lt;365*2/12,BA8*0.93,IF($B$5-ER$5&lt;365*3/12,BA8*0.86,IF($B$5-ER$5&lt;365*4/12,BA8*0.79,IF($B$5-ER$5&lt;365*5/12,BA8*0.72,IF($B$5-ER$5&lt;365*6/12,BA8*0.65,IF($B$5-ER$5&lt;365*7/12,BA8*0.58,IF($B$5-ER$5&lt;365*8/12,BA8*0.51,0))))))))+IF($B$5-ER$5&gt;365,0,IF($B$5-ER$5&gt;365*11/12,BA8*0.23,IF($B$5-ER$5&gt;365*10/12,BA8*0.3,IF($B$5-ER$5&gt;365*9/12,BA8*0.37,IF($B$5-ER$5&gt;365*8/12,BA8*0.44,0)))))</f>
        <v>0</v>
      </c>
      <c r="ES8" s="133">
        <f t="shared" ref="ES8:ES39" si="74">+IF($B$5-ES$5&lt;365/12,BB8,IF($B$5-ES$5&lt;365*2/12,BB8*0.93,IF($B$5-ES$5&lt;365*3/12,BB8*0.86,IF($B$5-ES$5&lt;365*4/12,BB8*0.79,IF($B$5-ES$5&lt;365*5/12,BB8*0.72,IF($B$5-ES$5&lt;365*6/12,BB8*0.65,IF($B$5-ES$5&lt;365*7/12,BB8*0.58,IF($B$5-ES$5&lt;365*8/12,BB8*0.51,0))))))))+IF($B$5-ES$5&gt;365,0,IF($B$5-ES$5&gt;365*11/12,BB8*0.23,IF($B$5-ES$5&gt;365*10/12,BB8*0.3,IF($B$5-ES$5&gt;365*9/12,BB8*0.37,IF($B$5-ES$5&gt;365*8/12,BB8*0.44,0)))))</f>
        <v>0</v>
      </c>
      <c r="ET8" s="133">
        <f t="shared" ref="ET8:ET39" si="75">+IF($B$5-ET$5&lt;365/12,BC8,IF($B$5-ET$5&lt;365*2/12,BC8*0.93,IF($B$5-ET$5&lt;365*3/12,BC8*0.86,IF($B$5-ET$5&lt;365*4/12,BC8*0.79,IF($B$5-ET$5&lt;365*5/12,BC8*0.72,IF($B$5-ET$5&lt;365*6/12,BC8*0.65,IF($B$5-ET$5&lt;365*7/12,BC8*0.58,IF($B$5-ET$5&lt;365*8/12,BC8*0.51,0))))))))+IF($B$5-ET$5&gt;365,0,IF($B$5-ET$5&gt;365*11/12,BC8*0.23,IF($B$5-ET$5&gt;365*10/12,BC8*0.3,IF($B$5-ET$5&gt;365*9/12,BC8*0.37,IF($B$5-ET$5&gt;365*8/12,BC8*0.44,0)))))</f>
        <v>0</v>
      </c>
      <c r="EU8" s="133">
        <f t="shared" ref="EU8:EU39" si="76">+IF($B$5-EU$5&lt;365/12,BD8,IF($B$5-EU$5&lt;365*2/12,BD8*0.93,IF($B$5-EU$5&lt;365*3/12,BD8*0.86,IF($B$5-EU$5&lt;365*4/12,BD8*0.79,IF($B$5-EU$5&lt;365*5/12,BD8*0.72,IF($B$5-EU$5&lt;365*6/12,BD8*0.65,IF($B$5-EU$5&lt;365*7/12,BD8*0.58,IF($B$5-EU$5&lt;365*8/12,BD8*0.51,0))))))))+IF($B$5-EU$5&gt;365,0,IF($B$5-EU$5&gt;365*11/12,BD8*0.23,IF($B$5-EU$5&gt;365*10/12,BD8*0.3,IF($B$5-EU$5&gt;365*9/12,BD8*0.37,IF($B$5-EU$5&gt;365*8/12,BD8*0.44,0)))))</f>
        <v>0</v>
      </c>
      <c r="EV8" s="133">
        <f t="shared" ref="EV8:EV39" si="77">+IF($B$5-EV$5&lt;365/12,BE8,IF($B$5-EV$5&lt;365*2/12,BE8*0.93,IF($B$5-EV$5&lt;365*3/12,BE8*0.86,IF($B$5-EV$5&lt;365*4/12,BE8*0.79,IF($B$5-EV$5&lt;365*5/12,BE8*0.72,IF($B$5-EV$5&lt;365*6/12,BE8*0.65,IF($B$5-EV$5&lt;365*7/12,BE8*0.58,IF($B$5-EV$5&lt;365*8/12,BE8*0.51,0))))))))+IF($B$5-EV$5&gt;365,0,IF($B$5-EV$5&gt;365*11/12,BE8*0.23,IF($B$5-EV$5&gt;365*10/12,BE8*0.3,IF($B$5-EV$5&gt;365*9/12,BE8*0.37,IF($B$5-EV$5&gt;365*8/12,BE8*0.44,0)))))</f>
        <v>0</v>
      </c>
      <c r="EW8" s="133">
        <f t="shared" ref="EW8:EW39" si="78">+IF($B$5-EW$5&lt;365/12,BF8,IF($B$5-EW$5&lt;365*2/12,BF8*0.93,IF($B$5-EW$5&lt;365*3/12,BF8*0.86,IF($B$5-EW$5&lt;365*4/12,BF8*0.79,IF($B$5-EW$5&lt;365*5/12,BF8*0.72,IF($B$5-EW$5&lt;365*6/12,BF8*0.65,IF($B$5-EW$5&lt;365*7/12,BF8*0.58,IF($B$5-EW$5&lt;365*8/12,BF8*0.51,0))))))))+IF($B$5-EW$5&gt;365,0,IF($B$5-EW$5&gt;365*11/12,BF8*0.23,IF($B$5-EW$5&gt;365*10/12,BF8*0.3,IF($B$5-EW$5&gt;365*9/12,BF8*0.37,IF($B$5-EW$5&gt;365*8/12,BF8*0.44,0)))))</f>
        <v>0</v>
      </c>
      <c r="EX8" s="310">
        <f t="shared" ref="EX8:EX39" si="79">+IF($B$5-EX$5&lt;365/12,BG8,IF($B$5-EX$5&lt;365*2/12,BG8*0.93,IF($B$5-EX$5&lt;365*3/12,BG8*0.86,IF($B$5-EX$5&lt;365*4/12,BG8*0.79,IF($B$5-EX$5&lt;365*5/12,BG8*0.72,IF($B$5-EX$5&lt;365*6/12,BG8*0.65,IF($B$5-EX$5&lt;365*7/12,BG8*0.58,IF($B$5-EX$5&lt;365*8/12,BG8*0.51,0))))))))+IF($B$5-EX$5&gt;365,0,IF($B$5-EX$5&gt;365*11/12,BG8*0.23,IF($B$5-EX$5&gt;365*10/12,BG8*0.3,IF($B$5-EX$5&gt;365*9/12,BG8*0.37,IF($B$5-EX$5&gt;365*8/12,BG8*0.44,0)))))</f>
        <v>32.5</v>
      </c>
      <c r="EY8" s="133">
        <f t="shared" ref="EY8:EY39" si="80">+IF($B$5-EY$5&lt;365/12,BH8,IF($B$5-EY$5&lt;365*2/12,BH8*0.93,IF($B$5-EY$5&lt;365*3/12,BH8*0.86,IF($B$5-EY$5&lt;365*4/12,BH8*0.79,IF($B$5-EY$5&lt;365*5/12,BH8*0.72,IF($B$5-EY$5&lt;365*6/12,BH8*0.65,IF($B$5-EY$5&lt;365*7/12,BH8*0.58,IF($B$5-EY$5&lt;365*8/12,BH8*0.51,0))))))))+IF($B$5-EY$5&gt;365,0,IF($B$5-EY$5&gt;365*11/12,BH8*0.23,IF($B$5-EY$5&gt;365*10/12,BH8*0.3,IF($B$5-EY$5&gt;365*9/12,BH8*0.37,IF($B$5-EY$5&gt;365*8/12,BH8*0.44,0)))))</f>
        <v>0</v>
      </c>
      <c r="EZ8" s="310">
        <f t="shared" ref="EZ8:EZ39" si="81">+IF($B$5-EZ$5&lt;365/12,BI8,IF($B$5-EZ$5&lt;365*2/12,BI8*0.93,IF($B$5-EZ$5&lt;365*3/12,BI8*0.86,IF($B$5-EZ$5&lt;365*4/12,BI8*0.79,IF($B$5-EZ$5&lt;365*5/12,BI8*0.72,IF($B$5-EZ$5&lt;365*6/12,BI8*0.65,IF($B$5-EZ$5&lt;365*7/12,BI8*0.58,IF($B$5-EZ$5&lt;365*8/12,BI8*0.51,0))))))))+IF($B$5-EZ$5&gt;365,0,IF($B$5-EZ$5&gt;365*11/12,BI8*0.23,IF($B$5-EZ$5&gt;365*10/12,BI8*0.3,IF($B$5-EZ$5&gt;365*9/12,BI8*0.37,IF($B$5-EZ$5&gt;365*8/12,BI8*0.44,0)))))</f>
        <v>48.384</v>
      </c>
      <c r="FA8" s="133">
        <f t="shared" ref="FA8:FA39" si="82">+IF($B$5-FA$5&lt;365/12,BJ8,IF($B$5-FA$5&lt;365*2/12,BJ8*0.93,IF($B$5-FA$5&lt;365*3/12,BJ8*0.86,IF($B$5-FA$5&lt;365*4/12,BJ8*0.79,IF($B$5-FA$5&lt;365*5/12,BJ8*0.72,IF($B$5-FA$5&lt;365*6/12,BJ8*0.65,IF($B$5-FA$5&lt;365*7/12,BJ8*0.58,IF($B$5-FA$5&lt;365*8/12,BJ8*0.51,0))))))))+IF($B$5-FA$5&gt;365,0,IF($B$5-FA$5&gt;365*11/12,BJ8*0.23,IF($B$5-FA$5&gt;365*10/12,BJ8*0.3,IF($B$5-FA$5&gt;365*9/12,BJ8*0.37,IF($B$5-FA$5&gt;365*8/12,BJ8*0.44,0)))))</f>
        <v>0</v>
      </c>
      <c r="FB8" s="133">
        <f t="shared" ref="FB8:FB39" si="83">+IF($B$5-FB$5&lt;365/12,BK8,IF($B$5-FB$5&lt;365*2/12,BK8*0.93,IF($B$5-FB$5&lt;365*3/12,BK8*0.86,IF($B$5-FB$5&lt;365*4/12,BK8*0.79,IF($B$5-FB$5&lt;365*5/12,BK8*0.72,IF($B$5-FB$5&lt;365*6/12,BK8*0.65,IF($B$5-FB$5&lt;365*7/12,BK8*0.58,IF($B$5-FB$5&lt;365*8/12,BK8*0.51,0))))))))+IF($B$5-FB$5&gt;365,0,IF($B$5-FB$5&gt;365*11/12,BK8*0.23,IF($B$5-FB$5&gt;365*10/12,BK8*0.3,IF($B$5-FB$5&gt;365*9/12,BK8*0.37,IF($B$5-FB$5&gt;365*8/12,BK8*0.44,0)))))</f>
        <v>424.8</v>
      </c>
      <c r="FC8" s="133">
        <f t="shared" ref="FC8:FC39" si="84">+IF($B$5-FC$5&lt;365/12,BL8,IF($B$5-FC$5&lt;365*2/12,BL8*0.93,IF($B$5-FC$5&lt;365*3/12,BL8*0.86,IF($B$5-FC$5&lt;365*4/12,BL8*0.79,IF($B$5-FC$5&lt;365*5/12,BL8*0.72,IF($B$5-FC$5&lt;365*6/12,BL8*0.65,IF($B$5-FC$5&lt;365*7/12,BL8*0.58,IF($B$5-FC$5&lt;365*8/12,BL8*0.51,0))))))))+IF($B$5-FC$5&gt;365,0,IF($B$5-FC$5&gt;365*11/12,BL8*0.23,IF($B$5-FC$5&gt;365*10/12,BL8*0.3,IF($B$5-FC$5&gt;365*9/12,BL8*0.37,IF($B$5-FC$5&gt;365*8/12,BL8*0.44,0)))))</f>
        <v>0</v>
      </c>
      <c r="FD8" s="133">
        <f t="shared" ref="FD8:FD39" si="85">+IF($B$5-FD$5&lt;365/12,BM8,IF($B$5-FD$5&lt;365*2/12,BM8*0.93,IF($B$5-FD$5&lt;365*3/12,BM8*0.86,IF($B$5-FD$5&lt;365*4/12,BM8*0.79,IF($B$5-FD$5&lt;365*5/12,BM8*0.72,IF($B$5-FD$5&lt;365*6/12,BM8*0.65,IF($B$5-FD$5&lt;365*7/12,BM8*0.58,IF($B$5-FD$5&lt;365*8/12,BM8*0.51,0))))))))+IF($B$5-FD$5&gt;365,0,IF($B$5-FD$5&gt;365*11/12,BM8*0.23,IF($B$5-FD$5&gt;365*10/12,BM8*0.3,IF($B$5-FD$5&gt;365*9/12,BM8*0.37,IF($B$5-FD$5&gt;365*8/12,BM8*0.44,0)))))</f>
        <v>0</v>
      </c>
      <c r="FE8" s="133">
        <f t="shared" ref="FE8:FE39" si="86">+IF($B$5-FE$5&lt;365/12,BN8,IF($B$5-FE$5&lt;365*2/12,BN8*0.93,IF($B$5-FE$5&lt;365*3/12,BN8*0.86,IF($B$5-FE$5&lt;365*4/12,BN8*0.79,IF($B$5-FE$5&lt;365*5/12,BN8*0.72,IF($B$5-FE$5&lt;365*6/12,BN8*0.65,IF($B$5-FE$5&lt;365*7/12,BN8*0.58,IF($B$5-FE$5&lt;365*8/12,BN8*0.51,0))))))))+IF($B$5-FE$5&gt;365,0,IF($B$5-FE$5&gt;365*11/12,BN8*0.23,IF($B$5-FE$5&gt;365*10/12,BN8*0.3,IF($B$5-FE$5&gt;365*9/12,BN8*0.37,IF($B$5-FE$5&gt;365*8/12,BN8*0.44,0)))))</f>
        <v>0</v>
      </c>
      <c r="FF8" s="133">
        <f t="shared" ref="FF8:FF39" si="87">+IF($B$5-FF$5&lt;365/12,BO8,IF($B$5-FF$5&lt;365*2/12,BO8*0.93,IF($B$5-FF$5&lt;365*3/12,BO8*0.86,IF($B$5-FF$5&lt;365*4/12,BO8*0.79,IF($B$5-FF$5&lt;365*5/12,BO8*0.72,IF($B$5-FF$5&lt;365*6/12,BO8*0.65,IF($B$5-FF$5&lt;365*7/12,BO8*0.58,IF($B$5-FF$5&lt;365*8/12,BO8*0.51,0))))))))+IF($B$5-FF$5&gt;365,0,IF($B$5-FF$5&gt;365*11/12,BO8*0.23,IF($B$5-FF$5&gt;365*10/12,BO8*0.3,IF($B$5-FF$5&gt;365*9/12,BO8*0.37,IF($B$5-FF$5&gt;365*8/12,BO8*0.44,0)))))</f>
        <v>0</v>
      </c>
      <c r="FG8" s="133">
        <f t="shared" ref="FG8:FG39" si="88">+IF($B$5-FG$5&lt;365/12,BP8,IF($B$5-FG$5&lt;365*2/12,BP8*0.93,IF($B$5-FG$5&lt;365*3/12,BP8*0.86,IF($B$5-FG$5&lt;365*4/12,BP8*0.79,IF($B$5-FG$5&lt;365*5/12,BP8*0.72,IF($B$5-FG$5&lt;365*6/12,BP8*0.65,IF($B$5-FG$5&lt;365*7/12,BP8*0.58,IF($B$5-FG$5&lt;365*8/12,BP8*0.51,0))))))))+IF($B$5-FG$5&gt;365,0,IF($B$5-FG$5&gt;365*11/12,BP8*0.23,IF($B$5-FG$5&gt;365*10/12,BP8*0.3,IF($B$5-FG$5&gt;365*9/12,BP8*0.37,IF($B$5-FG$5&gt;365*8/12,BP8*0.44,0)))))</f>
        <v>0</v>
      </c>
      <c r="FH8" s="133">
        <f t="shared" ref="FH8:FH39" si="89">+IF($B$5-FH$5&lt;365/12,BQ8,IF($B$5-FH$5&lt;365*2/12,BQ8*0.93,IF($B$5-FH$5&lt;365*3/12,BQ8*0.86,IF($B$5-FH$5&lt;365*4/12,BQ8*0.79,IF($B$5-FH$5&lt;365*5/12,BQ8*0.72,IF($B$5-FH$5&lt;365*6/12,BQ8*0.65,IF($B$5-FH$5&lt;365*7/12,BQ8*0.58,IF($B$5-FH$5&lt;365*8/12,BQ8*0.51,0))))))))+IF($B$5-FH$5&gt;365,0,IF($B$5-FH$5&gt;365*11/12,BQ8*0.23,IF($B$5-FH$5&gt;365*10/12,BQ8*0.3,IF($B$5-FH$5&gt;365*9/12,BQ8*0.37,IF($B$5-FH$5&gt;365*8/12,BQ8*0.44,0)))))</f>
        <v>0</v>
      </c>
      <c r="FI8" s="133">
        <f t="shared" ref="FI8:FI39" si="90">+IF($B$5-FI$5&lt;365/12,BR8,IF($B$5-FI$5&lt;365*2/12,BR8*0.93,IF($B$5-FI$5&lt;365*3/12,BR8*0.86,IF($B$5-FI$5&lt;365*4/12,BR8*0.79,IF($B$5-FI$5&lt;365*5/12,BR8*0.72,IF($B$5-FI$5&lt;365*6/12,BR8*0.65,IF($B$5-FI$5&lt;365*7/12,BR8*0.58,IF($B$5-FI$5&lt;365*8/12,BR8*0.51,0))))))))+IF($B$5-FI$5&gt;365,0,IF($B$5-FI$5&gt;365*11/12,BR8*0.23,IF($B$5-FI$5&gt;365*10/12,BR8*0.3,IF($B$5-FI$5&gt;365*9/12,BR8*0.37,IF($B$5-FI$5&gt;365*8/12,BR8*0.44,0)))))</f>
        <v>0</v>
      </c>
      <c r="FJ8" s="133">
        <f t="shared" ref="FJ8:FJ39" si="91">+IF($B$5-FJ$5&lt;365/12,BS8,IF($B$5-FJ$5&lt;365*2/12,BS8*0.93,IF($B$5-FJ$5&lt;365*3/12,BS8*0.86,IF($B$5-FJ$5&lt;365*4/12,BS8*0.79,IF($B$5-FJ$5&lt;365*5/12,BS8*0.72,IF($B$5-FJ$5&lt;365*6/12,BS8*0.65,IF($B$5-FJ$5&lt;365*7/12,BS8*0.58,IF($B$5-FJ$5&lt;365*8/12,BS8*0.51,0))))))))+IF($B$5-FJ$5&gt;365,0,IF($B$5-FJ$5&gt;365*11/12,BS8*0.23,IF($B$5-FJ$5&gt;365*10/12,BS8*0.3,IF($B$5-FJ$5&gt;365*9/12,BS8*0.37,IF($B$5-FJ$5&gt;365*8/12,BS8*0.44,0)))))</f>
        <v>0</v>
      </c>
      <c r="FK8" s="133">
        <f t="shared" ref="FK8:FK39" si="92">+IF($B$5-FK$5&lt;365/12,BT8,IF($B$5-FK$5&lt;365*2/12,BT8*0.93,IF($B$5-FK$5&lt;365*3/12,BT8*0.86,IF($B$5-FK$5&lt;365*4/12,BT8*0.79,IF($B$5-FK$5&lt;365*5/12,BT8*0.72,IF($B$5-FK$5&lt;365*6/12,BT8*0.65,IF($B$5-FK$5&lt;365*7/12,BT8*0.58,IF($B$5-FK$5&lt;365*8/12,BT8*0.51,0))))))))+IF($B$5-FK$5&gt;365,0,IF($B$5-FK$5&gt;365*11/12,BT8*0.23,IF($B$5-FK$5&gt;365*10/12,BT8*0.3,IF($B$5-FK$5&gt;365*9/12,BT8*0.37,IF($B$5-FK$5&gt;365*8/12,BT8*0.44,0)))))</f>
        <v>0</v>
      </c>
      <c r="FL8" s="133">
        <f t="shared" ref="FL8:FL39" si="93">+IF($B$5-FL$5&lt;365/12,BU8,IF($B$5-FL$5&lt;365*2/12,BU8*0.93,IF($B$5-FL$5&lt;365*3/12,BU8*0.86,IF($B$5-FL$5&lt;365*4/12,BU8*0.79,IF($B$5-FL$5&lt;365*5/12,BU8*0.72,IF($B$5-FL$5&lt;365*6/12,BU8*0.65,IF($B$5-FL$5&lt;365*7/12,BU8*0.58,IF($B$5-FL$5&lt;365*8/12,BU8*0.51,0))))))))+IF($B$5-FL$5&gt;365,0,IF($B$5-FL$5&gt;365*11/12,BU8*0.23,IF($B$5-FL$5&gt;365*10/12,BU8*0.3,IF($B$5-FL$5&gt;365*9/12,BU8*0.37,IF($B$5-FL$5&gt;365*8/12,BU8*0.44,0)))))</f>
        <v>0</v>
      </c>
      <c r="FM8" s="133">
        <f t="shared" ref="FM8:FM39" si="94">+IF($B$5-FM$5&lt;365/12,BV8,IF($B$5-FM$5&lt;365*2/12,BV8*0.93,IF($B$5-FM$5&lt;365*3/12,BV8*0.86,IF($B$5-FM$5&lt;365*4/12,BV8*0.79,IF($B$5-FM$5&lt;365*5/12,BV8*0.72,IF($B$5-FM$5&lt;365*6/12,BV8*0.65,IF($B$5-FM$5&lt;365*7/12,BV8*0.58,IF($B$5-FM$5&lt;365*8/12,BV8*0.51,0))))))))+IF($B$5-FM$5&gt;365,0,IF($B$5-FM$5&gt;365*11/12,BV8*0.23,IF($B$5-FM$5&gt;365*10/12,BV8*0.3,IF($B$5-FM$5&gt;365*9/12,BV8*0.37,IF($B$5-FM$5&gt;365*8/12,BV8*0.44,0)))))</f>
        <v>0</v>
      </c>
      <c r="FN8" s="133">
        <f t="shared" ref="FN8:FN39" si="95">+IF($B$5-FN$5&lt;365/12,BW8,IF($B$5-FN$5&lt;365*2/12,BW8*0.93,IF($B$5-FN$5&lt;365*3/12,BW8*0.86,IF($B$5-FN$5&lt;365*4/12,BW8*0.79,IF($B$5-FN$5&lt;365*5/12,BW8*0.72,IF($B$5-FN$5&lt;365*6/12,BW8*0.65,IF($B$5-FN$5&lt;365*7/12,BW8*0.58,IF($B$5-FN$5&lt;365*8/12,BW8*0.51,0))))))))+IF($B$5-FN$5&gt;365,0,IF($B$5-FN$5&gt;365*11/12,BW8*0.23,IF($B$5-FN$5&gt;365*10/12,BW8*0.3,IF($B$5-FN$5&gt;365*9/12,BW8*0.37,IF($B$5-FN$5&gt;365*8/12,BW8*0.44,0)))))</f>
        <v>0</v>
      </c>
      <c r="FO8" s="133">
        <f t="shared" ref="FO8:FO39" si="96">+IF($B$5-FO$5&lt;365/12,BX8,IF($B$5-FO$5&lt;365*2/12,BX8*0.93,IF($B$5-FO$5&lt;365*3/12,BX8*0.86,IF($B$5-FO$5&lt;365*4/12,BX8*0.79,IF($B$5-FO$5&lt;365*5/12,BX8*0.72,IF($B$5-FO$5&lt;365*6/12,BX8*0.65,IF($B$5-FO$5&lt;365*7/12,BX8*0.58,IF($B$5-FO$5&lt;365*8/12,BX8*0.51,0))))))))+IF($B$5-FO$5&gt;365,0,IF($B$5-FO$5&gt;365*11/12,BX8*0.23,IF($B$5-FO$5&gt;365*10/12,BX8*0.3,IF($B$5-FO$5&gt;365*9/12,BX8*0.37,IF($B$5-FO$5&gt;365*8/12,BX8*0.44,0)))))</f>
        <v>0</v>
      </c>
      <c r="FP8" s="133">
        <f t="shared" ref="FP8:FP39" si="97">+IF($B$5-FP$5&lt;365/12,BY8,IF($B$5-FP$5&lt;365*2/12,BY8*0.93,IF($B$5-FP$5&lt;365*3/12,BY8*0.86,IF($B$5-FP$5&lt;365*4/12,BY8*0.79,IF($B$5-FP$5&lt;365*5/12,BY8*0.72,IF($B$5-FP$5&lt;365*6/12,BY8*0.65,IF($B$5-FP$5&lt;365*7/12,BY8*0.58,IF($B$5-FP$5&lt;365*8/12,BY8*0.51,0))))))))+IF($B$5-FP$5&gt;365,0,IF($B$5-FP$5&gt;365*11/12,BY8*0.23,IF($B$5-FP$5&gt;365*10/12,BY8*0.3,IF($B$5-FP$5&gt;365*9/12,BY8*0.37,IF($B$5-FP$5&gt;365*8/12,BY8*0.44,0)))))</f>
        <v>0</v>
      </c>
      <c r="FQ8" s="133">
        <f t="shared" ref="FQ8:FQ39" si="98">+IF($B$5-FQ$5&lt;365/12,BZ8,IF($B$5-FQ$5&lt;365*2/12,BZ8*0.93,IF($B$5-FQ$5&lt;365*3/12,BZ8*0.86,IF($B$5-FQ$5&lt;365*4/12,BZ8*0.79,IF($B$5-FQ$5&lt;365*5/12,BZ8*0.72,IF($B$5-FQ$5&lt;365*6/12,BZ8*0.65,IF($B$5-FQ$5&lt;365*7/12,BZ8*0.58,IF($B$5-FQ$5&lt;365*8/12,BZ8*0.51,0))))))))+IF($B$5-FQ$5&gt;365,0,IF($B$5-FQ$5&gt;365*11/12,BZ8*0.23,IF($B$5-FQ$5&gt;365*10/12,BZ8*0.3,IF($B$5-FQ$5&gt;365*9/12,BZ8*0.37,IF($B$5-FQ$5&gt;365*8/12,BZ8*0.44,0)))))</f>
        <v>0</v>
      </c>
      <c r="FR8" s="133">
        <f t="shared" ref="FR8:FR39" si="99">+IF($B$5-FR$5&lt;365/12,CA8,IF($B$5-FR$5&lt;365*2/12,CA8*0.93,IF($B$5-FR$5&lt;365*3/12,CA8*0.86,IF($B$5-FR$5&lt;365*4/12,CA8*0.79,IF($B$5-FR$5&lt;365*5/12,CA8*0.72,IF($B$5-FR$5&lt;365*6/12,CA8*0.65,IF($B$5-FR$5&lt;365*7/12,CA8*0.58,IF($B$5-FR$5&lt;365*8/12,CA8*0.51,0))))))))+IF($B$5-FR$5&gt;365,0,IF($B$5-FR$5&gt;365*11/12,CA8*0.23,IF($B$5-FR$5&gt;365*10/12,CA8*0.3,IF($B$5-FR$5&gt;365*9/12,CA8*0.37,IF($B$5-FR$5&gt;365*8/12,CA8*0.44,0)))))</f>
        <v>0</v>
      </c>
      <c r="FS8" s="133">
        <f t="shared" ref="FS8:FS39" si="100">+IF($B$5-FS$5&lt;365/12,CB8,IF($B$5-FS$5&lt;365*2/12,CB8*0.93,IF($B$5-FS$5&lt;365*3/12,CB8*0.86,IF($B$5-FS$5&lt;365*4/12,CB8*0.79,IF($B$5-FS$5&lt;365*5/12,CB8*0.72,IF($B$5-FS$5&lt;365*6/12,CB8*0.65,IF($B$5-FS$5&lt;365*7/12,CB8*0.58,IF($B$5-FS$5&lt;365*8/12,CB8*0.51,0))))))))+IF($B$5-FS$5&gt;365,0,IF($B$5-FS$5&gt;365*11/12,CB8*0.23,IF($B$5-FS$5&gt;365*10/12,CB8*0.3,IF($B$5-FS$5&gt;365*9/12,CB8*0.37,IF($B$5-FS$5&gt;365*8/12,CB8*0.44,0)))))</f>
        <v>0</v>
      </c>
      <c r="FT8" s="133">
        <f t="shared" ref="FT8:FT39" si="101">+IF($B$5-FT$5&lt;365/12,CC8,IF($B$5-FT$5&lt;365*2/12,CC8*0.93,IF($B$5-FT$5&lt;365*3/12,CC8*0.86,IF($B$5-FT$5&lt;365*4/12,CC8*0.79,IF($B$5-FT$5&lt;365*5/12,CC8*0.72,IF($B$5-FT$5&lt;365*6/12,CC8*0.65,IF($B$5-FT$5&lt;365*7/12,CC8*0.58,IF($B$5-FT$5&lt;365*8/12,CC8*0.51,0))))))))+IF($B$5-FT$5&gt;365,0,IF($B$5-FT$5&gt;365*11/12,CC8*0.23,IF($B$5-FT$5&gt;365*10/12,CC8*0.3,IF($B$5-FT$5&gt;365*9/12,CC8*0.37,IF($B$5-FT$5&gt;365*8/12,CC8*0.44,0)))))</f>
        <v>679.4</v>
      </c>
      <c r="FU8" s="133">
        <f t="shared" ref="FU8:FU39" si="102">+IF($B$5-FU$5&lt;365/12,CD8,IF($B$5-FU$5&lt;365*2/12,CD8*0.93,IF($B$5-FU$5&lt;365*3/12,CD8*0.86,IF($B$5-FU$5&lt;365*4/12,CD8*0.79,IF($B$5-FU$5&lt;365*5/12,CD8*0.72,IF($B$5-FU$5&lt;365*6/12,CD8*0.65,IF($B$5-FU$5&lt;365*7/12,CD8*0.58,IF($B$5-FU$5&lt;365*8/12,CD8*0.51,0))))))))+IF($B$5-FU$5&gt;365,0,IF($B$5-FU$5&gt;365*11/12,CD8*0.23,IF($B$5-FU$5&gt;365*10/12,CD8*0.3,IF($B$5-FU$5&gt;365*9/12,CD8*0.37,IF($B$5-FU$5&gt;365*8/12,CD8*0.44,0)))))</f>
        <v>0</v>
      </c>
      <c r="FV8" s="133">
        <f t="shared" ref="FV8:FV39" si="103">+IF($B$5-FV$5&lt;365/12,CE8,IF($B$5-FV$5&lt;365*2/12,CE8*0.93,IF($B$5-FV$5&lt;365*3/12,CE8*0.86,IF($B$5-FV$5&lt;365*4/12,CE8*0.79,IF($B$5-FV$5&lt;365*5/12,CE8*0.72,IF($B$5-FV$5&lt;365*6/12,CE8*0.65,IF($B$5-FV$5&lt;365*7/12,CE8*0.58,IF($B$5-FV$5&lt;365*8/12,CE8*0.51,0))))))))+IF($B$5-FV$5&gt;365,0,IF($B$5-FV$5&gt;365*11/12,CE8*0.23,IF($B$5-FV$5&gt;365*10/12,CE8*0.3,IF($B$5-FV$5&gt;365*9/12,CE8*0.37,IF($B$5-FV$5&gt;365*8/12,CE8*0.44,0)))))</f>
        <v>0</v>
      </c>
      <c r="FW8" s="133">
        <f t="shared" ref="FW8:FW39" si="104">+IF($B$5-FW$5&lt;365/12,CF8,IF($B$5-FW$5&lt;365*2/12,CF8*0.93,IF($B$5-FW$5&lt;365*3/12,CF8*0.86,IF($B$5-FW$5&lt;365*4/12,CF8*0.79,IF($B$5-FW$5&lt;365*5/12,CF8*0.72,IF($B$5-FW$5&lt;365*6/12,CF8*0.65,IF($B$5-FW$5&lt;365*7/12,CF8*0.58,IF($B$5-FW$5&lt;365*8/12,CF8*0.51,0))))))))+IF($B$5-FW$5&gt;365,0,IF($B$5-FW$5&gt;365*11/12,CF8*0.23,IF($B$5-FW$5&gt;365*10/12,CF8*0.3,IF($B$5-FW$5&gt;365*9/12,CF8*0.37,IF($B$5-FW$5&gt;365*8/12,CF8*0.44,0)))))</f>
        <v>0</v>
      </c>
      <c r="FX8" s="133">
        <f t="shared" ref="FX8:FX39" si="105">+IF($B$5-FX$5&lt;365/12,CG8,IF($B$5-FX$5&lt;365*2/12,CG8*0.93,IF($B$5-FX$5&lt;365*3/12,CG8*0.86,IF($B$5-FX$5&lt;365*4/12,CG8*0.79,IF($B$5-FX$5&lt;365*5/12,CG8*0.72,IF($B$5-FX$5&lt;365*6/12,CG8*0.65,IF($B$5-FX$5&lt;365*7/12,CG8*0.58,IF($B$5-FX$5&lt;365*8/12,CG8*0.51,0))))))))+IF($B$5-FX$5&gt;365,0,IF($B$5-FX$5&gt;365*11/12,CG8*0.23,IF($B$5-FX$5&gt;365*10/12,CG8*0.3,IF($B$5-FX$5&gt;365*9/12,CG8*0.37,IF($B$5-FX$5&gt;365*8/12,CG8*0.44,0)))))</f>
        <v>0</v>
      </c>
      <c r="FY8" s="133">
        <f t="shared" ref="FY8:FY39" si="106">+IF($B$5-FY$5&lt;365/12,CH8,IF($B$5-FY$5&lt;365*2/12,CH8*0.93,IF($B$5-FY$5&lt;365*3/12,CH8*0.86,IF($B$5-FY$5&lt;365*4/12,CH8*0.79,IF($B$5-FY$5&lt;365*5/12,CH8*0.72,IF($B$5-FY$5&lt;365*6/12,CH8*0.65,IF($B$5-FY$5&lt;365*7/12,CH8*0.58,IF($B$5-FY$5&lt;365*8/12,CH8*0.51,0))))))))+IF($B$5-FY$5&gt;365,0,IF($B$5-FY$5&gt;365*11/12,CH8*0.23,IF($B$5-FY$5&gt;365*10/12,CH8*0.3,IF($B$5-FY$5&gt;365*9/12,CH8*0.37,IF($B$5-FY$5&gt;365*8/12,CH8*0.44,0)))))</f>
        <v>0</v>
      </c>
      <c r="FZ8" s="133">
        <f t="shared" ref="FZ8:FZ39" si="107">+IF($B$5-FZ$5&lt;365/12,CI8,IF($B$5-FZ$5&lt;365*2/12,CI8*0.93,IF($B$5-FZ$5&lt;365*3/12,CI8*0.86,IF($B$5-FZ$5&lt;365*4/12,CI8*0.79,IF($B$5-FZ$5&lt;365*5/12,CI8*0.72,IF($B$5-FZ$5&lt;365*6/12,CI8*0.65,IF($B$5-FZ$5&lt;365*7/12,CI8*0.58,IF($B$5-FZ$5&lt;365*8/12,CI8*0.51,0))))))))+IF($B$5-FZ$5&gt;365,0,IF($B$5-FZ$5&gt;365*11/12,CI8*0.23,IF($B$5-FZ$5&gt;365*10/12,CI8*0.3,IF($B$5-FZ$5&gt;365*9/12,CI8*0.37,IF($B$5-FZ$5&gt;365*8/12,CI8*0.44,0)))))</f>
        <v>0</v>
      </c>
      <c r="GA8" s="133">
        <f t="shared" ref="GA8:GA39" si="108">+IF($B$5-GA$5&lt;365/12,CJ8,IF($B$5-GA$5&lt;365*2/12,CJ8*0.93,IF($B$5-GA$5&lt;365*3/12,CJ8*0.86,IF($B$5-GA$5&lt;365*4/12,CJ8*0.79,IF($B$5-GA$5&lt;365*5/12,CJ8*0.72,IF($B$5-GA$5&lt;365*6/12,CJ8*0.65,IF($B$5-GA$5&lt;365*7/12,CJ8*0.58,IF($B$5-GA$5&lt;365*8/12,CJ8*0.51,0))))))))+IF($B$5-GA$5&gt;365,0,IF($B$5-GA$5&gt;365*11/12,CJ8*0.23,IF($B$5-GA$5&gt;365*10/12,CJ8*0.3,IF($B$5-GA$5&gt;365*9/12,CJ8*0.37,IF($B$5-GA$5&gt;365*8/12,CJ8*0.44,0)))))</f>
        <v>148.80000000000001</v>
      </c>
      <c r="GB8" s="133">
        <f t="shared" ref="GB8:GB39" si="109">+IF($B$5-GB$5&lt;365/12,CK8,IF($B$5-GB$5&lt;365*2/12,CK8*0.93,IF($B$5-GB$5&lt;365*3/12,CK8*0.86,IF($B$5-GB$5&lt;365*4/12,CK8*0.79,IF($B$5-GB$5&lt;365*5/12,CK8*0.72,IF($B$5-GB$5&lt;365*6/12,CK8*0.65,IF($B$5-GB$5&lt;365*7/12,CK8*0.58,IF($B$5-GB$5&lt;365*8/12,CK8*0.51,0))))))))+IF($B$5-GB$5&gt;365,0,IF($B$5-GB$5&gt;365*11/12,CK8*0.23,IF($B$5-GB$5&gt;365*10/12,CK8*0.3,IF($B$5-GB$5&gt;365*9/12,CK8*0.37,IF($B$5-GB$5&gt;365*8/12,CK8*0.44,0)))))</f>
        <v>0</v>
      </c>
      <c r="GC8" s="133">
        <f t="shared" ref="GC8:GC39" si="110">+IF($B$5-GC$5&lt;365/12,CL8,IF($B$5-GC$5&lt;365*2/12,CL8*0.93,IF($B$5-GC$5&lt;365*3/12,CL8*0.86,IF($B$5-GC$5&lt;365*4/12,CL8*0.79,IF($B$5-GC$5&lt;365*5/12,CL8*0.72,IF($B$5-GC$5&lt;365*6/12,CL8*0.65,IF($B$5-GC$5&lt;365*7/12,CL8*0.58,IF($B$5-GC$5&lt;365*8/12,CL8*0.51,0))))))))+IF($B$5-GC$5&gt;365,0,IF($B$5-GC$5&gt;365*11/12,CL8*0.23,IF($B$5-GC$5&gt;365*10/12,CL8*0.3,IF($B$5-GC$5&gt;365*9/12,CL8*0.37,IF($B$5-GC$5&gt;365*8/12,CL8*0.44,0)))))</f>
        <v>0</v>
      </c>
      <c r="GD8" s="133">
        <f t="shared" ref="GD8:GD39" si="111">+IF($B$5-GD$5&lt;365/12,CM8,IF($B$5-GD$5&lt;365*2/12,CM8*0.93,IF($B$5-GD$5&lt;365*3/12,CM8*0.86,IF($B$5-GD$5&lt;365*4/12,CM8*0.79,IF($B$5-GD$5&lt;365*5/12,CM8*0.72,IF($B$5-GD$5&lt;365*6/12,CM8*0.65,IF($B$5-GD$5&lt;365*7/12,CM8*0.58,IF($B$5-GD$5&lt;365*8/12,CM8*0.51,0))))))))+IF($B$5-GD$5&gt;365,0,IF($B$5-GD$5&gt;365*11/12,CM8*0.23,IF($B$5-GD$5&gt;365*10/12,CM8*0.3,IF($B$5-GD$5&gt;365*9/12,CM8*0.37,IF($B$5-GD$5&gt;365*8/12,CM8*0.44,0)))))</f>
        <v>0</v>
      </c>
      <c r="GE8" s="133">
        <f t="shared" ref="GE8:GE39" si="112">+IF($B$5-GE$5&lt;365/12,CN8,IF($B$5-GE$5&lt;365*2/12,CN8*0.93,IF($B$5-GE$5&lt;365*3/12,CN8*0.86,IF($B$5-GE$5&lt;365*4/12,CN8*0.79,IF($B$5-GE$5&lt;365*5/12,CN8*0.72,IF($B$5-GE$5&lt;365*6/12,CN8*0.65,IF($B$5-GE$5&lt;365*7/12,CN8*0.58,IF($B$5-GE$5&lt;365*8/12,CN8*0.51,0))))))))+IF($B$5-GE$5&gt;365,0,IF($B$5-GE$5&gt;365*11/12,CN8*0.23,IF($B$5-GE$5&gt;365*10/12,CN8*0.3,IF($B$5-GE$5&gt;365*9/12,CN8*0.37,IF($B$5-GE$5&gt;365*8/12,CN8*0.44,0)))))</f>
        <v>0</v>
      </c>
      <c r="GF8" s="133">
        <f t="shared" ref="GF8:GF39" si="113">+IF($B$5-GF$5&lt;365/12,CO8,IF($B$5-GF$5&lt;365*2/12,CO8*0.93,IF($B$5-GF$5&lt;365*3/12,CO8*0.86,IF($B$5-GF$5&lt;365*4/12,CO8*0.79,IF($B$5-GF$5&lt;365*5/12,CO8*0.72,IF($B$5-GF$5&lt;365*6/12,CO8*0.65,IF($B$5-GF$5&lt;365*7/12,CO8*0.58,IF($B$5-GF$5&lt;365*8/12,CO8*0.51,0))))))))+IF($B$5-GF$5&gt;365,0,IF($B$5-GF$5&gt;365*11/12,CO8*0.23,IF($B$5-GF$5&gt;365*10/12,CO8*0.3,IF($B$5-GF$5&gt;365*9/12,CO8*0.37,IF($B$5-GF$5&gt;365*8/12,CO8*0.44,0)))))</f>
        <v>0</v>
      </c>
      <c r="GG8" s="133">
        <f t="shared" ref="GG8:GG39" si="114">+IF($B$5-GG$5&lt;365/12,CP8,IF($B$5-GG$5&lt;365*2/12,CP8*0.93,IF($B$5-GG$5&lt;365*3/12,CP8*0.86,IF($B$5-GG$5&lt;365*4/12,CP8*0.79,IF($B$5-GG$5&lt;365*5/12,CP8*0.72,IF($B$5-GG$5&lt;365*6/12,CP8*0.65,IF($B$5-GG$5&lt;365*7/12,CP8*0.58,IF($B$5-GG$5&lt;365*8/12,CP8*0.51,0))))))))+IF($B$5-GG$5&gt;365,0,IF($B$5-GG$5&gt;365*11/12,CP8*0.23,IF($B$5-GG$5&gt;365*10/12,CP8*0.3,IF($B$5-GG$5&gt;365*9/12,CP8*0.37,IF($B$5-GG$5&gt;365*8/12,CP8*0.44,0)))))</f>
        <v>0</v>
      </c>
      <c r="GH8" s="133">
        <f t="shared" ref="GH8:GH39" si="115">+IF($B$5-GH$5&lt;365/12,CQ8,IF($B$5-GH$5&lt;365*2/12,CQ8*0.93,IF($B$5-GH$5&lt;365*3/12,CQ8*0.86,IF($B$5-GH$5&lt;365*4/12,CQ8*0.79,IF($B$5-GH$5&lt;365*5/12,CQ8*0.72,IF($B$5-GH$5&lt;365*6/12,CQ8*0.65,IF($B$5-GH$5&lt;365*7/12,CQ8*0.58,IF($B$5-GH$5&lt;365*8/12,CQ8*0.51,0))))))))+IF($B$5-GH$5&gt;365,0,IF($B$5-GH$5&gt;365*11/12,CQ8*0.23,IF($B$5-GH$5&gt;365*10/12,CQ8*0.3,IF($B$5-GH$5&gt;365*9/12,CQ8*0.37,IF($B$5-GH$5&gt;365*8/12,CQ8*0.44,0)))))</f>
        <v>0</v>
      </c>
      <c r="GI8" s="133">
        <f t="shared" ref="GI8:GI39" si="116">+IF($B$5-GI$5&lt;365/12,CR8,IF($B$5-GI$5&lt;365*2/12,CR8*0.93,IF($B$5-GI$5&lt;365*3/12,CR8*0.86,IF($B$5-GI$5&lt;365*4/12,CR8*0.79,IF($B$5-GI$5&lt;365*5/12,CR8*0.72,IF($B$5-GI$5&lt;365*6/12,CR8*0.65,IF($B$5-GI$5&lt;365*7/12,CR8*0.58,IF($B$5-GI$5&lt;365*8/12,CR8*0.51,0))))))))+IF($B$5-GI$5&gt;365,0,IF($B$5-GI$5&gt;365*11/12,CR8*0.23,IF($B$5-GI$5&gt;365*10/12,CR8*0.3,IF($B$5-GI$5&gt;365*9/12,CR8*0.37,IF($B$5-GI$5&gt;365*8/12,CR8*0.44,0)))))</f>
        <v>0</v>
      </c>
      <c r="GJ8" s="133">
        <f t="shared" ref="GJ8:GJ39" si="117">+IF($B$5-GJ$5&lt;365/12,CS8,IF($B$5-GJ$5&lt;365*2/12,CS8*0.93,IF($B$5-GJ$5&lt;365*3/12,CS8*0.86,IF($B$5-GJ$5&lt;365*4/12,CS8*0.79,IF($B$5-GJ$5&lt;365*5/12,CS8*0.72,IF($B$5-GJ$5&lt;365*6/12,CS8*0.65,IF($B$5-GJ$5&lt;365*7/12,CS8*0.58,IF($B$5-GJ$5&lt;365*8/12,CS8*0.51,0))))))))+IF($B$5-GJ$5&gt;365,0,IF($B$5-GJ$5&gt;365*11/12,CS8*0.23,IF($B$5-GJ$5&gt;365*10/12,CS8*0.3,IF($B$5-GJ$5&gt;365*9/12,CS8*0.37,IF($B$5-GJ$5&gt;365*8/12,CS8*0.44,0)))))</f>
        <v>0</v>
      </c>
      <c r="GK8" s="133">
        <f t="shared" ref="GK8:GK39" si="118">+IF($B$5-GK$5&lt;365/12,CT8,IF($B$5-GK$5&lt;365*2/12,CT8*0.93,IF($B$5-GK$5&lt;365*3/12,CT8*0.86,IF($B$5-GK$5&lt;365*4/12,CT8*0.79,IF($B$5-GK$5&lt;365*5/12,CT8*0.72,IF($B$5-GK$5&lt;365*6/12,CT8*0.65,IF($B$5-GK$5&lt;365*7/12,CT8*0.58,IF($B$5-GK$5&lt;365*8/12,CT8*0.51,0))))))))+IF($B$5-GK$5&gt;365,0,IF($B$5-GK$5&gt;365*11/12,CT8*0.23,IF($B$5-GK$5&gt;365*10/12,CT8*0.3,IF($B$5-GK$5&gt;365*9/12,CT8*0.37,IF($B$5-GK$5&gt;365*8/12,CT8*0.44,0)))))</f>
        <v>0</v>
      </c>
      <c r="GL8" s="133">
        <f t="shared" ref="GL8:GL39" si="119">+IF($B$5-GL$5&lt;365/12,CU8,IF($B$5-GL$5&lt;365*2/12,CU8*0.93,IF($B$5-GL$5&lt;365*3/12,CU8*0.86,IF($B$5-GL$5&lt;365*4/12,CU8*0.79,IF($B$5-GL$5&lt;365*5/12,CU8*0.72,IF($B$5-GL$5&lt;365*6/12,CU8*0.65,IF($B$5-GL$5&lt;365*7/12,CU8*0.58,IF($B$5-GL$5&lt;365*8/12,CU8*0.51,0))))))))+IF($B$5-GL$5&gt;365,0,IF($B$5-GL$5&gt;365*11/12,CU8*0.23,IF($B$5-GL$5&gt;365*10/12,CU8*0.3,IF($B$5-GL$5&gt;365*9/12,CU8*0.37,IF($B$5-GL$5&gt;365*8/12,CU8*0.44,0)))))</f>
        <v>0</v>
      </c>
      <c r="GM8" s="146">
        <f>SUM(CW8:GL8)-EX8</f>
        <v>1826.5640000000001</v>
      </c>
      <c r="GN8" s="318">
        <f t="shared" si="22"/>
        <v>9</v>
      </c>
      <c r="GO8" s="21" t="str">
        <f t="shared" si="23"/>
        <v>DANIEL E VANOSOSTE</v>
      </c>
      <c r="GP8" s="22" t="str">
        <f t="shared" si="24"/>
        <v>FVG</v>
      </c>
      <c r="GQ8" s="316">
        <v>3</v>
      </c>
      <c r="GR8" s="354">
        <f t="shared" si="25"/>
        <v>228.32050000000001</v>
      </c>
      <c r="GS8" s="257"/>
    </row>
    <row r="9" spans="1:201" ht="12.75" x14ac:dyDescent="0.2">
      <c r="A9" s="147">
        <f t="shared" si="26"/>
        <v>4</v>
      </c>
      <c r="B9" s="4" t="s">
        <v>108</v>
      </c>
      <c r="C9" s="77" t="s">
        <v>109</v>
      </c>
      <c r="D9" s="355">
        <v>39000</v>
      </c>
      <c r="E9" s="86" t="str">
        <f t="shared" si="10"/>
        <v>JUV</v>
      </c>
      <c r="F9" s="100"/>
      <c r="G9" s="100">
        <v>50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>
        <v>140</v>
      </c>
      <c r="AC9" s="100"/>
      <c r="AD9" s="100"/>
      <c r="AE9" s="100">
        <v>160</v>
      </c>
      <c r="AF9" s="100">
        <v>234</v>
      </c>
      <c r="AG9" s="100">
        <v>210</v>
      </c>
      <c r="AH9" s="100"/>
      <c r="AI9" s="100"/>
      <c r="AJ9" s="100">
        <v>56</v>
      </c>
      <c r="AK9" s="100"/>
      <c r="AL9" s="100"/>
      <c r="AM9" s="100">
        <v>20</v>
      </c>
      <c r="AN9" s="100"/>
      <c r="AO9" s="100">
        <v>385</v>
      </c>
      <c r="AP9" s="100">
        <v>640</v>
      </c>
      <c r="AQ9" s="100"/>
      <c r="AR9" s="100"/>
      <c r="AS9" s="100"/>
      <c r="AT9" s="100"/>
      <c r="AU9" s="100"/>
      <c r="AV9" s="100">
        <v>54</v>
      </c>
      <c r="AW9" s="100">
        <v>43.2</v>
      </c>
      <c r="AX9" s="100">
        <v>150</v>
      </c>
      <c r="AY9" s="100">
        <v>90</v>
      </c>
      <c r="AZ9" s="100">
        <v>146</v>
      </c>
      <c r="BA9" s="100">
        <v>158</v>
      </c>
      <c r="BB9" s="100"/>
      <c r="BC9" s="100"/>
      <c r="BD9" s="100"/>
      <c r="BE9" s="100"/>
      <c r="BF9" s="100">
        <v>70</v>
      </c>
      <c r="BG9" s="100"/>
      <c r="BH9" s="100"/>
      <c r="BI9" s="100"/>
      <c r="BJ9" s="100">
        <v>61.6</v>
      </c>
      <c r="BK9" s="100"/>
      <c r="BL9" s="100"/>
      <c r="BM9" s="100"/>
      <c r="BN9" s="100"/>
      <c r="BO9" s="100"/>
      <c r="BP9" s="100"/>
      <c r="BQ9" s="100">
        <v>404.5</v>
      </c>
      <c r="BR9" s="100">
        <v>133</v>
      </c>
      <c r="BS9" s="100"/>
      <c r="BT9" s="100">
        <v>364.5</v>
      </c>
      <c r="BU9" s="100"/>
      <c r="BV9" s="100"/>
      <c r="BW9" s="100"/>
      <c r="BX9" s="100"/>
      <c r="BY9" s="100"/>
      <c r="BZ9" s="100"/>
      <c r="CA9" s="100"/>
      <c r="CB9" s="100">
        <v>100</v>
      </c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53">
        <f t="shared" si="11"/>
        <v>21</v>
      </c>
      <c r="CW9" s="133">
        <f t="shared" si="27"/>
        <v>0</v>
      </c>
      <c r="CX9" s="310">
        <f t="shared" si="28"/>
        <v>11.5</v>
      </c>
      <c r="CY9" s="133">
        <f t="shared" si="29"/>
        <v>0</v>
      </c>
      <c r="CZ9" s="133">
        <f t="shared" si="30"/>
        <v>0</v>
      </c>
      <c r="DA9" s="133">
        <f t="shared" si="31"/>
        <v>0</v>
      </c>
      <c r="DB9" s="133">
        <f t="shared" si="32"/>
        <v>0</v>
      </c>
      <c r="DC9" s="133">
        <f t="shared" si="33"/>
        <v>0</v>
      </c>
      <c r="DD9" s="133">
        <f t="shared" si="34"/>
        <v>0</v>
      </c>
      <c r="DE9" s="133">
        <f t="shared" si="35"/>
        <v>0</v>
      </c>
      <c r="DF9" s="133">
        <f t="shared" si="36"/>
        <v>0</v>
      </c>
      <c r="DG9" s="133">
        <f t="shared" si="37"/>
        <v>0</v>
      </c>
      <c r="DH9" s="133">
        <f t="shared" ref="DH9:DH40" si="120">+IF($B$5-DH$5&lt;365/12,Q9,IF($B$5-DH$5&lt;365*2/12,Q9*0.93,IF($B$5-DH$5&lt;365*3/12,Q9*0.86,IF($B$5-DH$5&lt;365*4/12,Q9*0.79,IF($B$5-DH$5&lt;365*5/12,Q9*0.72,IF($B$5-DH$5&lt;365*6/12,Q9*0.65,IF($B$5-DH$5&lt;365*7/12,Q9*0.58,IF($B$5-DH$5&lt;365*8/12,Q9*0.51,0))))))))+IF($B$5-DH$5&gt;365,0,IF($B$5-DH$5&gt;365*11/12,Q9*0.23,IF($B$5-DH$5&gt;365*10/12,Q9*0.3,IF($B$5-DH$5&gt;365*9/12,Q9*0.37,IF($B$5-DH$5&gt;365*8/12,Q9*0.44,0)))))</f>
        <v>0</v>
      </c>
      <c r="DI9" s="133">
        <f t="shared" si="38"/>
        <v>0</v>
      </c>
      <c r="DJ9" s="133">
        <f t="shared" si="39"/>
        <v>0</v>
      </c>
      <c r="DK9" s="133">
        <f t="shared" si="40"/>
        <v>0</v>
      </c>
      <c r="DL9" s="133">
        <f t="shared" si="41"/>
        <v>0</v>
      </c>
      <c r="DM9" s="133">
        <f t="shared" si="42"/>
        <v>0</v>
      </c>
      <c r="DN9" s="133">
        <f t="shared" si="43"/>
        <v>0</v>
      </c>
      <c r="DO9" s="133">
        <f t="shared" si="44"/>
        <v>0</v>
      </c>
      <c r="DP9" s="133">
        <f t="shared" si="45"/>
        <v>0</v>
      </c>
      <c r="DQ9" s="133">
        <f t="shared" si="46"/>
        <v>0</v>
      </c>
      <c r="DR9" s="133">
        <f t="shared" si="47"/>
        <v>0</v>
      </c>
      <c r="DS9" s="310">
        <f t="shared" si="48"/>
        <v>51.8</v>
      </c>
      <c r="DT9" s="133">
        <f t="shared" si="49"/>
        <v>0</v>
      </c>
      <c r="DU9" s="133">
        <f t="shared" si="50"/>
        <v>0</v>
      </c>
      <c r="DV9" s="310">
        <f t="shared" si="51"/>
        <v>70.400000000000006</v>
      </c>
      <c r="DW9" s="133">
        <f t="shared" si="52"/>
        <v>102.96</v>
      </c>
      <c r="DX9" s="133">
        <f t="shared" si="53"/>
        <v>92.4</v>
      </c>
      <c r="DY9" s="133">
        <f t="shared" si="54"/>
        <v>0</v>
      </c>
      <c r="DZ9" s="133">
        <f t="shared" si="55"/>
        <v>0</v>
      </c>
      <c r="EA9" s="310">
        <f t="shared" si="56"/>
        <v>24.64</v>
      </c>
      <c r="EB9" s="133">
        <f t="shared" si="57"/>
        <v>0</v>
      </c>
      <c r="EC9" s="133">
        <f t="shared" si="58"/>
        <v>0</v>
      </c>
      <c r="ED9" s="310">
        <f t="shared" si="59"/>
        <v>8.8000000000000007</v>
      </c>
      <c r="EE9" s="133">
        <f t="shared" si="60"/>
        <v>0</v>
      </c>
      <c r="EF9" s="133">
        <f t="shared" si="61"/>
        <v>196.35</v>
      </c>
      <c r="EG9" s="133">
        <f t="shared" si="62"/>
        <v>326.39999999999998</v>
      </c>
      <c r="EH9" s="133">
        <f t="shared" si="63"/>
        <v>0</v>
      </c>
      <c r="EI9" s="133">
        <f t="shared" si="64"/>
        <v>0</v>
      </c>
      <c r="EJ9" s="133">
        <f t="shared" si="65"/>
        <v>0</v>
      </c>
      <c r="EK9" s="133">
        <f t="shared" si="66"/>
        <v>0</v>
      </c>
      <c r="EL9" s="133">
        <f t="shared" si="67"/>
        <v>0</v>
      </c>
      <c r="EM9" s="310">
        <f t="shared" si="68"/>
        <v>31.319999999999997</v>
      </c>
      <c r="EN9" s="310">
        <f t="shared" si="69"/>
        <v>25.056000000000001</v>
      </c>
      <c r="EO9" s="310">
        <f t="shared" si="70"/>
        <v>87</v>
      </c>
      <c r="EP9" s="310">
        <f t="shared" si="71"/>
        <v>52.199999999999996</v>
      </c>
      <c r="EQ9" s="310">
        <f t="shared" si="72"/>
        <v>84.679999999999993</v>
      </c>
      <c r="ER9" s="133">
        <f t="shared" si="73"/>
        <v>102.7</v>
      </c>
      <c r="ES9" s="133">
        <f t="shared" si="74"/>
        <v>0</v>
      </c>
      <c r="ET9" s="133">
        <f t="shared" si="75"/>
        <v>0</v>
      </c>
      <c r="EU9" s="133">
        <f t="shared" si="76"/>
        <v>0</v>
      </c>
      <c r="EV9" s="133">
        <f t="shared" si="77"/>
        <v>0</v>
      </c>
      <c r="EW9" s="310">
        <f t="shared" si="78"/>
        <v>45.5</v>
      </c>
      <c r="EX9" s="133">
        <f t="shared" si="79"/>
        <v>0</v>
      </c>
      <c r="EY9" s="133">
        <f t="shared" si="80"/>
        <v>0</v>
      </c>
      <c r="EZ9" s="133">
        <f t="shared" si="81"/>
        <v>0</v>
      </c>
      <c r="FA9" s="310">
        <f t="shared" si="82"/>
        <v>44.351999999999997</v>
      </c>
      <c r="FB9" s="133">
        <f t="shared" si="83"/>
        <v>0</v>
      </c>
      <c r="FC9" s="133">
        <f t="shared" si="84"/>
        <v>0</v>
      </c>
      <c r="FD9" s="133">
        <f t="shared" si="85"/>
        <v>0</v>
      </c>
      <c r="FE9" s="133">
        <f t="shared" si="86"/>
        <v>0</v>
      </c>
      <c r="FF9" s="133">
        <f t="shared" si="87"/>
        <v>0</v>
      </c>
      <c r="FG9" s="133">
        <f t="shared" si="88"/>
        <v>0</v>
      </c>
      <c r="FH9" s="133">
        <f t="shared" si="89"/>
        <v>319.55500000000001</v>
      </c>
      <c r="FI9" s="133">
        <f t="shared" si="90"/>
        <v>105.07000000000001</v>
      </c>
      <c r="FJ9" s="133">
        <f t="shared" si="91"/>
        <v>0</v>
      </c>
      <c r="FK9" s="133">
        <f t="shared" si="92"/>
        <v>287.95500000000004</v>
      </c>
      <c r="FL9" s="133">
        <f t="shared" si="93"/>
        <v>0</v>
      </c>
      <c r="FM9" s="133">
        <f t="shared" si="94"/>
        <v>0</v>
      </c>
      <c r="FN9" s="133">
        <f t="shared" si="95"/>
        <v>0</v>
      </c>
      <c r="FO9" s="133">
        <f t="shared" si="96"/>
        <v>0</v>
      </c>
      <c r="FP9" s="133">
        <f t="shared" si="97"/>
        <v>0</v>
      </c>
      <c r="FQ9" s="133">
        <f t="shared" si="98"/>
        <v>0</v>
      </c>
      <c r="FR9" s="133">
        <f t="shared" si="99"/>
        <v>0</v>
      </c>
      <c r="FS9" s="133">
        <f t="shared" si="100"/>
        <v>86</v>
      </c>
      <c r="FT9" s="133">
        <f t="shared" si="101"/>
        <v>0</v>
      </c>
      <c r="FU9" s="133">
        <f t="shared" si="102"/>
        <v>0</v>
      </c>
      <c r="FV9" s="133">
        <f t="shared" si="103"/>
        <v>0</v>
      </c>
      <c r="FW9" s="133">
        <f t="shared" si="104"/>
        <v>0</v>
      </c>
      <c r="FX9" s="133">
        <f t="shared" si="105"/>
        <v>0</v>
      </c>
      <c r="FY9" s="133">
        <f t="shared" si="106"/>
        <v>0</v>
      </c>
      <c r="FZ9" s="133">
        <f t="shared" si="107"/>
        <v>0</v>
      </c>
      <c r="GA9" s="133">
        <f t="shared" si="108"/>
        <v>0</v>
      </c>
      <c r="GB9" s="133">
        <f t="shared" si="109"/>
        <v>0</v>
      </c>
      <c r="GC9" s="133">
        <f t="shared" si="110"/>
        <v>0</v>
      </c>
      <c r="GD9" s="133">
        <f t="shared" si="111"/>
        <v>0</v>
      </c>
      <c r="GE9" s="133">
        <f t="shared" si="112"/>
        <v>0</v>
      </c>
      <c r="GF9" s="133">
        <f t="shared" si="113"/>
        <v>0</v>
      </c>
      <c r="GG9" s="133">
        <f t="shared" si="114"/>
        <v>0</v>
      </c>
      <c r="GH9" s="133">
        <f t="shared" si="115"/>
        <v>0</v>
      </c>
      <c r="GI9" s="133">
        <f t="shared" si="116"/>
        <v>0</v>
      </c>
      <c r="GJ9" s="133">
        <f t="shared" si="117"/>
        <v>0</v>
      </c>
      <c r="GK9" s="133">
        <f t="shared" si="118"/>
        <v>0</v>
      </c>
      <c r="GL9" s="133">
        <f t="shared" si="119"/>
        <v>0</v>
      </c>
      <c r="GM9" s="146">
        <f>SUM(CW9:GL9)-CX9-DS9-DV9-EA9-ED9-EM9-EN9-EO9-EP9-EQ9-EW9-FA9-FS9</f>
        <v>1533.3899999999999</v>
      </c>
      <c r="GN9" s="153">
        <f t="shared" si="22"/>
        <v>21</v>
      </c>
      <c r="GO9" s="21" t="str">
        <f t="shared" si="23"/>
        <v>SEBASTIAN SALAZAR</v>
      </c>
      <c r="GP9" s="22" t="str">
        <f t="shared" si="24"/>
        <v>VAGC</v>
      </c>
      <c r="GQ9" s="316">
        <v>4</v>
      </c>
      <c r="GR9" s="354">
        <f t="shared" si="25"/>
        <v>191.67374999999998</v>
      </c>
      <c r="GS9" s="257"/>
    </row>
    <row r="10" spans="1:201" ht="12.75" x14ac:dyDescent="0.2">
      <c r="A10" s="147">
        <f t="shared" si="26"/>
        <v>5</v>
      </c>
      <c r="B10" s="4" t="s">
        <v>112</v>
      </c>
      <c r="C10" s="77" t="s">
        <v>113</v>
      </c>
      <c r="D10" s="355">
        <v>39077</v>
      </c>
      <c r="E10" s="86" t="str">
        <f t="shared" si="10"/>
        <v>JUV</v>
      </c>
      <c r="F10" s="100">
        <v>81</v>
      </c>
      <c r="G10" s="100"/>
      <c r="H10" s="100"/>
      <c r="I10" s="100"/>
      <c r="J10" s="100"/>
      <c r="K10" s="100"/>
      <c r="L10" s="100"/>
      <c r="M10" s="100">
        <v>400</v>
      </c>
      <c r="N10" s="100"/>
      <c r="O10" s="100"/>
      <c r="P10" s="100"/>
      <c r="Q10" s="100"/>
      <c r="R10" s="100"/>
      <c r="S10" s="100"/>
      <c r="T10" s="100"/>
      <c r="U10" s="100">
        <v>154</v>
      </c>
      <c r="V10" s="100"/>
      <c r="W10" s="100">
        <v>27</v>
      </c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>
        <v>57.5</v>
      </c>
      <c r="AM10" s="100"/>
      <c r="AN10" s="100">
        <v>190</v>
      </c>
      <c r="AO10" s="100"/>
      <c r="AP10" s="100"/>
      <c r="AQ10" s="100">
        <v>90</v>
      </c>
      <c r="AR10" s="100"/>
      <c r="AS10" s="100"/>
      <c r="AT10" s="100"/>
      <c r="AU10" s="100"/>
      <c r="AV10" s="100">
        <v>36</v>
      </c>
      <c r="AW10" s="100">
        <v>46.2</v>
      </c>
      <c r="AX10" s="100">
        <v>110</v>
      </c>
      <c r="AY10" s="100">
        <v>62</v>
      </c>
      <c r="AZ10" s="100"/>
      <c r="BA10" s="100">
        <v>194</v>
      </c>
      <c r="BB10" s="100"/>
      <c r="BC10" s="100"/>
      <c r="BD10" s="100">
        <v>70</v>
      </c>
      <c r="BE10" s="100"/>
      <c r="BF10" s="100"/>
      <c r="BG10" s="100"/>
      <c r="BH10" s="100"/>
      <c r="BI10" s="100">
        <v>130</v>
      </c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>
        <v>150</v>
      </c>
      <c r="BV10" s="100"/>
      <c r="BW10" s="100"/>
      <c r="BX10" s="100"/>
      <c r="BY10" s="100"/>
      <c r="BZ10" s="100">
        <v>270</v>
      </c>
      <c r="CA10" s="100">
        <v>570</v>
      </c>
      <c r="CB10" s="100"/>
      <c r="CC10" s="100"/>
      <c r="CD10" s="100"/>
      <c r="CE10" s="100">
        <v>60</v>
      </c>
      <c r="CF10" s="100"/>
      <c r="CG10" s="100"/>
      <c r="CH10" s="100"/>
      <c r="CI10" s="100"/>
      <c r="CJ10" s="100"/>
      <c r="CK10" s="100"/>
      <c r="CL10" s="100">
        <v>250</v>
      </c>
      <c r="CM10" s="100"/>
      <c r="CN10" s="100"/>
      <c r="CO10" s="100"/>
      <c r="CP10" s="100"/>
      <c r="CQ10" s="100"/>
      <c r="CR10" s="100"/>
      <c r="CS10" s="100"/>
      <c r="CT10" s="100"/>
      <c r="CU10" s="100"/>
      <c r="CV10" s="173">
        <f t="shared" si="11"/>
        <v>19</v>
      </c>
      <c r="CW10" s="310">
        <f t="shared" si="27"/>
        <v>18.630000000000003</v>
      </c>
      <c r="CX10" s="133">
        <f t="shared" si="28"/>
        <v>0</v>
      </c>
      <c r="CY10" s="133">
        <f t="shared" si="29"/>
        <v>0</v>
      </c>
      <c r="CZ10" s="133">
        <f t="shared" si="30"/>
        <v>0</v>
      </c>
      <c r="DA10" s="133">
        <f t="shared" si="31"/>
        <v>0</v>
      </c>
      <c r="DB10" s="133">
        <f t="shared" si="32"/>
        <v>0</v>
      </c>
      <c r="DC10" s="133">
        <f t="shared" si="33"/>
        <v>0</v>
      </c>
      <c r="DD10" s="133">
        <f t="shared" si="34"/>
        <v>120</v>
      </c>
      <c r="DE10" s="133">
        <f t="shared" si="35"/>
        <v>0</v>
      </c>
      <c r="DF10" s="133">
        <f t="shared" si="36"/>
        <v>0</v>
      </c>
      <c r="DG10" s="133">
        <f t="shared" si="37"/>
        <v>0</v>
      </c>
      <c r="DH10" s="133">
        <f t="shared" si="120"/>
        <v>0</v>
      </c>
      <c r="DI10" s="133">
        <f t="shared" si="38"/>
        <v>0</v>
      </c>
      <c r="DJ10" s="133">
        <f t="shared" si="39"/>
        <v>0</v>
      </c>
      <c r="DK10" s="133">
        <f t="shared" si="40"/>
        <v>0</v>
      </c>
      <c r="DL10" s="310">
        <f t="shared" si="41"/>
        <v>56.98</v>
      </c>
      <c r="DM10" s="133">
        <f t="shared" si="42"/>
        <v>0</v>
      </c>
      <c r="DN10" s="310">
        <f t="shared" si="43"/>
        <v>9.99</v>
      </c>
      <c r="DO10" s="133">
        <f t="shared" si="44"/>
        <v>0</v>
      </c>
      <c r="DP10" s="133">
        <f t="shared" si="45"/>
        <v>0</v>
      </c>
      <c r="DQ10" s="133">
        <f t="shared" si="46"/>
        <v>0</v>
      </c>
      <c r="DR10" s="133">
        <f t="shared" si="47"/>
        <v>0</v>
      </c>
      <c r="DS10" s="133">
        <f t="shared" si="48"/>
        <v>0</v>
      </c>
      <c r="DT10" s="133">
        <f t="shared" si="49"/>
        <v>0</v>
      </c>
      <c r="DU10" s="133">
        <f t="shared" si="50"/>
        <v>0</v>
      </c>
      <c r="DV10" s="133">
        <f t="shared" si="51"/>
        <v>0</v>
      </c>
      <c r="DW10" s="133">
        <f t="shared" si="52"/>
        <v>0</v>
      </c>
      <c r="DX10" s="133">
        <f t="shared" si="53"/>
        <v>0</v>
      </c>
      <c r="DY10" s="133">
        <f t="shared" si="54"/>
        <v>0</v>
      </c>
      <c r="DZ10" s="133">
        <f t="shared" si="55"/>
        <v>0</v>
      </c>
      <c r="EA10" s="133">
        <f t="shared" si="56"/>
        <v>0</v>
      </c>
      <c r="EB10" s="133">
        <f t="shared" si="57"/>
        <v>0</v>
      </c>
      <c r="EC10" s="310">
        <f t="shared" si="58"/>
        <v>25.3</v>
      </c>
      <c r="ED10" s="133">
        <f t="shared" si="59"/>
        <v>0</v>
      </c>
      <c r="EE10" s="133">
        <f t="shared" si="60"/>
        <v>96.9</v>
      </c>
      <c r="EF10" s="133">
        <f t="shared" si="61"/>
        <v>0</v>
      </c>
      <c r="EG10" s="133">
        <f t="shared" si="62"/>
        <v>0</v>
      </c>
      <c r="EH10" s="310">
        <f t="shared" si="63"/>
        <v>45.9</v>
      </c>
      <c r="EI10" s="133">
        <f t="shared" si="64"/>
        <v>0</v>
      </c>
      <c r="EJ10" s="133">
        <f t="shared" si="65"/>
        <v>0</v>
      </c>
      <c r="EK10" s="133">
        <f t="shared" si="66"/>
        <v>0</v>
      </c>
      <c r="EL10" s="133">
        <f t="shared" si="67"/>
        <v>0</v>
      </c>
      <c r="EM10" s="310">
        <f t="shared" si="68"/>
        <v>20.88</v>
      </c>
      <c r="EN10" s="310">
        <f t="shared" si="69"/>
        <v>26.795999999999999</v>
      </c>
      <c r="EO10" s="310">
        <f t="shared" si="70"/>
        <v>63.8</v>
      </c>
      <c r="EP10" s="310">
        <f t="shared" si="71"/>
        <v>35.96</v>
      </c>
      <c r="EQ10" s="133">
        <f t="shared" si="72"/>
        <v>0</v>
      </c>
      <c r="ER10" s="133">
        <f t="shared" si="73"/>
        <v>126.10000000000001</v>
      </c>
      <c r="ES10" s="133">
        <f t="shared" si="74"/>
        <v>0</v>
      </c>
      <c r="ET10" s="133">
        <f t="shared" si="75"/>
        <v>0</v>
      </c>
      <c r="EU10" s="310">
        <f t="shared" si="76"/>
        <v>45.5</v>
      </c>
      <c r="EV10" s="133">
        <f t="shared" si="77"/>
        <v>0</v>
      </c>
      <c r="EW10" s="133">
        <f t="shared" si="78"/>
        <v>0</v>
      </c>
      <c r="EX10" s="133">
        <f t="shared" si="79"/>
        <v>0</v>
      </c>
      <c r="EY10" s="133">
        <f t="shared" si="80"/>
        <v>0</v>
      </c>
      <c r="EZ10" s="133">
        <f t="shared" si="81"/>
        <v>93.6</v>
      </c>
      <c r="FA10" s="133">
        <f t="shared" si="82"/>
        <v>0</v>
      </c>
      <c r="FB10" s="133">
        <f t="shared" si="83"/>
        <v>0</v>
      </c>
      <c r="FC10" s="133">
        <f t="shared" si="84"/>
        <v>0</v>
      </c>
      <c r="FD10" s="133">
        <f t="shared" si="85"/>
        <v>0</v>
      </c>
      <c r="FE10" s="133">
        <f t="shared" si="86"/>
        <v>0</v>
      </c>
      <c r="FF10" s="133">
        <f t="shared" si="87"/>
        <v>0</v>
      </c>
      <c r="FG10" s="133">
        <f t="shared" si="88"/>
        <v>0</v>
      </c>
      <c r="FH10" s="133">
        <f t="shared" si="89"/>
        <v>0</v>
      </c>
      <c r="FI10" s="133">
        <f t="shared" si="90"/>
        <v>0</v>
      </c>
      <c r="FJ10" s="133">
        <f t="shared" si="91"/>
        <v>0</v>
      </c>
      <c r="FK10" s="133">
        <f t="shared" si="92"/>
        <v>0</v>
      </c>
      <c r="FL10" s="133">
        <f t="shared" si="93"/>
        <v>118.5</v>
      </c>
      <c r="FM10" s="133">
        <f t="shared" si="94"/>
        <v>0</v>
      </c>
      <c r="FN10" s="133">
        <f t="shared" si="95"/>
        <v>0</v>
      </c>
      <c r="FO10" s="133">
        <f t="shared" si="96"/>
        <v>0</v>
      </c>
      <c r="FP10" s="133">
        <f t="shared" si="97"/>
        <v>0</v>
      </c>
      <c r="FQ10" s="133">
        <f t="shared" si="98"/>
        <v>232.2</v>
      </c>
      <c r="FR10" s="133">
        <f t="shared" si="99"/>
        <v>490.2</v>
      </c>
      <c r="FS10" s="133">
        <f t="shared" si="100"/>
        <v>0</v>
      </c>
      <c r="FT10" s="133">
        <f t="shared" si="101"/>
        <v>0</v>
      </c>
      <c r="FU10" s="133">
        <f t="shared" si="102"/>
        <v>0</v>
      </c>
      <c r="FV10" s="310">
        <f t="shared" si="103"/>
        <v>51.6</v>
      </c>
      <c r="FW10" s="133">
        <f t="shared" si="104"/>
        <v>0</v>
      </c>
      <c r="FX10" s="133">
        <f t="shared" si="105"/>
        <v>0</v>
      </c>
      <c r="FY10" s="133">
        <f t="shared" si="106"/>
        <v>0</v>
      </c>
      <c r="FZ10" s="133">
        <f t="shared" si="107"/>
        <v>0</v>
      </c>
      <c r="GA10" s="133">
        <f t="shared" si="108"/>
        <v>0</v>
      </c>
      <c r="GB10" s="133">
        <f t="shared" si="109"/>
        <v>0</v>
      </c>
      <c r="GC10" s="133">
        <f t="shared" si="110"/>
        <v>232.5</v>
      </c>
      <c r="GD10" s="133">
        <f t="shared" si="111"/>
        <v>0</v>
      </c>
      <c r="GE10" s="133">
        <f t="shared" si="112"/>
        <v>0</v>
      </c>
      <c r="GF10" s="133">
        <f t="shared" si="113"/>
        <v>0</v>
      </c>
      <c r="GG10" s="133">
        <f t="shared" si="114"/>
        <v>0</v>
      </c>
      <c r="GH10" s="133">
        <f t="shared" si="115"/>
        <v>0</v>
      </c>
      <c r="GI10" s="133">
        <f t="shared" si="116"/>
        <v>0</v>
      </c>
      <c r="GJ10" s="133">
        <f t="shared" si="117"/>
        <v>0</v>
      </c>
      <c r="GK10" s="133">
        <f t="shared" si="118"/>
        <v>0</v>
      </c>
      <c r="GL10" s="129">
        <f t="shared" si="119"/>
        <v>0</v>
      </c>
      <c r="GM10" s="100">
        <f>SUM(CW10:GL10)-CW10-DL10-DN10-EC10-EH10-EM10-EN10-EO10-EP10-EU10-FV10</f>
        <v>1509.9999999999998</v>
      </c>
      <c r="GN10" s="173">
        <f t="shared" si="22"/>
        <v>19</v>
      </c>
      <c r="GO10" s="21" t="str">
        <f t="shared" si="23"/>
        <v>IGNACIO ZAPATA</v>
      </c>
      <c r="GP10" s="22" t="str">
        <f t="shared" si="24"/>
        <v>LCC</v>
      </c>
      <c r="GQ10" s="316">
        <v>5</v>
      </c>
      <c r="GR10" s="354">
        <f t="shared" si="25"/>
        <v>188.74999999999997</v>
      </c>
      <c r="GS10" s="257"/>
    </row>
    <row r="11" spans="1:201" ht="12.75" x14ac:dyDescent="0.2">
      <c r="A11" s="147">
        <f t="shared" si="26"/>
        <v>6</v>
      </c>
      <c r="B11" s="27" t="s">
        <v>115</v>
      </c>
      <c r="C11" s="61" t="s">
        <v>103</v>
      </c>
      <c r="D11" s="355">
        <v>39396</v>
      </c>
      <c r="E11" s="86" t="str">
        <f t="shared" si="10"/>
        <v>JUV</v>
      </c>
      <c r="F11" s="100"/>
      <c r="G11" s="100"/>
      <c r="H11" s="100"/>
      <c r="I11" s="100"/>
      <c r="J11" s="100"/>
      <c r="K11" s="100"/>
      <c r="L11" s="100">
        <v>32</v>
      </c>
      <c r="M11" s="100">
        <v>140</v>
      </c>
      <c r="N11" s="100"/>
      <c r="O11" s="100"/>
      <c r="P11" s="100"/>
      <c r="Q11" s="100"/>
      <c r="R11" s="100">
        <v>212</v>
      </c>
      <c r="S11" s="100"/>
      <c r="T11" s="100"/>
      <c r="U11" s="100">
        <v>356</v>
      </c>
      <c r="V11" s="100"/>
      <c r="W11" s="100">
        <v>9</v>
      </c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>
        <v>534</v>
      </c>
      <c r="AJ11" s="100"/>
      <c r="AK11" s="100">
        <v>204</v>
      </c>
      <c r="AL11" s="100"/>
      <c r="AM11" s="100"/>
      <c r="AN11" s="100"/>
      <c r="AO11" s="100"/>
      <c r="AP11" s="100"/>
      <c r="AQ11" s="100">
        <v>116</v>
      </c>
      <c r="AR11" s="100"/>
      <c r="AS11" s="100">
        <v>248</v>
      </c>
      <c r="AT11" s="100"/>
      <c r="AU11" s="100"/>
      <c r="AV11" s="100"/>
      <c r="AW11" s="100"/>
      <c r="AX11" s="100"/>
      <c r="AY11" s="100"/>
      <c r="AZ11" s="100"/>
      <c r="BA11" s="100">
        <v>72</v>
      </c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>
        <v>90</v>
      </c>
      <c r="BV11" s="100"/>
      <c r="BW11" s="100"/>
      <c r="BX11" s="100"/>
      <c r="BY11" s="100"/>
      <c r="BZ11" s="100">
        <v>160</v>
      </c>
      <c r="CA11" s="100">
        <v>210</v>
      </c>
      <c r="CB11" s="100"/>
      <c r="CC11" s="100"/>
      <c r="CD11" s="100"/>
      <c r="CE11" s="100">
        <v>250</v>
      </c>
      <c r="CF11" s="100"/>
      <c r="CG11" s="100"/>
      <c r="CH11" s="100"/>
      <c r="CI11" s="100"/>
      <c r="CJ11" s="100"/>
      <c r="CK11" s="100">
        <v>30</v>
      </c>
      <c r="CL11" s="100"/>
      <c r="CM11" s="100">
        <v>30</v>
      </c>
      <c r="CN11" s="100"/>
      <c r="CO11" s="100"/>
      <c r="CP11" s="100"/>
      <c r="CQ11" s="100"/>
      <c r="CR11" s="100">
        <v>45</v>
      </c>
      <c r="CS11" s="100"/>
      <c r="CT11" s="100">
        <v>482</v>
      </c>
      <c r="CU11" s="100"/>
      <c r="CV11" s="173">
        <f t="shared" si="11"/>
        <v>18</v>
      </c>
      <c r="CW11" s="133">
        <f t="shared" si="27"/>
        <v>0</v>
      </c>
      <c r="CX11" s="133">
        <f t="shared" si="28"/>
        <v>0</v>
      </c>
      <c r="CY11" s="133">
        <f t="shared" si="29"/>
        <v>0</v>
      </c>
      <c r="CZ11" s="133">
        <f t="shared" si="30"/>
        <v>0</v>
      </c>
      <c r="DA11" s="133">
        <f t="shared" si="31"/>
        <v>0</v>
      </c>
      <c r="DB11" s="133">
        <f t="shared" si="32"/>
        <v>0</v>
      </c>
      <c r="DC11" s="310">
        <f t="shared" si="33"/>
        <v>7.36</v>
      </c>
      <c r="DD11" s="310">
        <f t="shared" si="34"/>
        <v>42</v>
      </c>
      <c r="DE11" s="133">
        <f t="shared" si="35"/>
        <v>0</v>
      </c>
      <c r="DF11" s="133">
        <f t="shared" si="36"/>
        <v>0</v>
      </c>
      <c r="DG11" s="133">
        <f t="shared" si="37"/>
        <v>0</v>
      </c>
      <c r="DH11" s="133">
        <f t="shared" si="120"/>
        <v>0</v>
      </c>
      <c r="DI11" s="310">
        <f t="shared" si="38"/>
        <v>63.599999999999994</v>
      </c>
      <c r="DJ11" s="133">
        <f t="shared" si="39"/>
        <v>0</v>
      </c>
      <c r="DK11" s="133">
        <f t="shared" si="40"/>
        <v>0</v>
      </c>
      <c r="DL11" s="133">
        <f t="shared" si="41"/>
        <v>131.72</v>
      </c>
      <c r="DM11" s="133">
        <f t="shared" si="42"/>
        <v>0</v>
      </c>
      <c r="DN11" s="310">
        <f t="shared" si="43"/>
        <v>3.33</v>
      </c>
      <c r="DO11" s="133">
        <f t="shared" si="44"/>
        <v>0</v>
      </c>
      <c r="DP11" s="133">
        <f t="shared" si="45"/>
        <v>0</v>
      </c>
      <c r="DQ11" s="133">
        <f t="shared" si="46"/>
        <v>0</v>
      </c>
      <c r="DR11" s="133">
        <f t="shared" si="47"/>
        <v>0</v>
      </c>
      <c r="DS11" s="133">
        <f t="shared" si="48"/>
        <v>0</v>
      </c>
      <c r="DT11" s="133">
        <f t="shared" si="49"/>
        <v>0</v>
      </c>
      <c r="DU11" s="133">
        <f t="shared" si="50"/>
        <v>0</v>
      </c>
      <c r="DV11" s="133">
        <f t="shared" si="51"/>
        <v>0</v>
      </c>
      <c r="DW11" s="133">
        <f t="shared" si="52"/>
        <v>0</v>
      </c>
      <c r="DX11" s="133">
        <f t="shared" si="53"/>
        <v>0</v>
      </c>
      <c r="DY11" s="133">
        <f t="shared" si="54"/>
        <v>0</v>
      </c>
      <c r="DZ11" s="133">
        <f t="shared" si="55"/>
        <v>234.96</v>
      </c>
      <c r="EA11" s="133">
        <f t="shared" si="56"/>
        <v>0</v>
      </c>
      <c r="EB11" s="310">
        <f t="shared" si="57"/>
        <v>89.76</v>
      </c>
      <c r="EC11" s="133">
        <f t="shared" si="58"/>
        <v>0</v>
      </c>
      <c r="ED11" s="133">
        <f t="shared" si="59"/>
        <v>0</v>
      </c>
      <c r="EE11" s="133">
        <f t="shared" si="60"/>
        <v>0</v>
      </c>
      <c r="EF11" s="133">
        <f t="shared" si="61"/>
        <v>0</v>
      </c>
      <c r="EG11" s="133">
        <f t="shared" si="62"/>
        <v>0</v>
      </c>
      <c r="EH11" s="310">
        <f t="shared" si="63"/>
        <v>59.160000000000004</v>
      </c>
      <c r="EI11" s="133">
        <f t="shared" si="64"/>
        <v>0</v>
      </c>
      <c r="EJ11" s="133">
        <f t="shared" si="65"/>
        <v>126.48</v>
      </c>
      <c r="EK11" s="133">
        <f t="shared" si="66"/>
        <v>0</v>
      </c>
      <c r="EL11" s="133">
        <f t="shared" si="67"/>
        <v>0</v>
      </c>
      <c r="EM11" s="133">
        <f t="shared" si="68"/>
        <v>0</v>
      </c>
      <c r="EN11" s="133">
        <f t="shared" si="69"/>
        <v>0</v>
      </c>
      <c r="EO11" s="133">
        <f t="shared" si="70"/>
        <v>0</v>
      </c>
      <c r="EP11" s="133">
        <f t="shared" si="71"/>
        <v>0</v>
      </c>
      <c r="EQ11" s="133">
        <f t="shared" si="72"/>
        <v>0</v>
      </c>
      <c r="ER11" s="310">
        <f t="shared" si="73"/>
        <v>46.800000000000004</v>
      </c>
      <c r="ES11" s="133">
        <f t="shared" si="74"/>
        <v>0</v>
      </c>
      <c r="ET11" s="133">
        <f t="shared" si="75"/>
        <v>0</v>
      </c>
      <c r="EU11" s="133">
        <f t="shared" si="76"/>
        <v>0</v>
      </c>
      <c r="EV11" s="133">
        <f t="shared" si="77"/>
        <v>0</v>
      </c>
      <c r="EW11" s="133">
        <f t="shared" si="78"/>
        <v>0</v>
      </c>
      <c r="EX11" s="133">
        <f t="shared" si="79"/>
        <v>0</v>
      </c>
      <c r="EY11" s="133">
        <f t="shared" si="80"/>
        <v>0</v>
      </c>
      <c r="EZ11" s="133">
        <f t="shared" si="81"/>
        <v>0</v>
      </c>
      <c r="FA11" s="133">
        <f t="shared" si="82"/>
        <v>0</v>
      </c>
      <c r="FB11" s="133">
        <f t="shared" si="83"/>
        <v>0</v>
      </c>
      <c r="FC11" s="133">
        <f t="shared" si="84"/>
        <v>0</v>
      </c>
      <c r="FD11" s="133">
        <f t="shared" si="85"/>
        <v>0</v>
      </c>
      <c r="FE11" s="133">
        <f t="shared" si="86"/>
        <v>0</v>
      </c>
      <c r="FF11" s="133">
        <f t="shared" si="87"/>
        <v>0</v>
      </c>
      <c r="FG11" s="133">
        <f t="shared" si="88"/>
        <v>0</v>
      </c>
      <c r="FH11" s="133">
        <f t="shared" si="89"/>
        <v>0</v>
      </c>
      <c r="FI11" s="133">
        <f t="shared" si="90"/>
        <v>0</v>
      </c>
      <c r="FJ11" s="133">
        <f t="shared" si="91"/>
        <v>0</v>
      </c>
      <c r="FK11" s="133">
        <f t="shared" si="92"/>
        <v>0</v>
      </c>
      <c r="FL11" s="310">
        <f t="shared" si="93"/>
        <v>71.100000000000009</v>
      </c>
      <c r="FM11" s="133">
        <f t="shared" si="94"/>
        <v>0</v>
      </c>
      <c r="FN11" s="133">
        <f t="shared" si="95"/>
        <v>0</v>
      </c>
      <c r="FO11" s="133">
        <f t="shared" si="96"/>
        <v>0</v>
      </c>
      <c r="FP11" s="133">
        <f t="shared" si="97"/>
        <v>0</v>
      </c>
      <c r="FQ11" s="133">
        <f t="shared" si="98"/>
        <v>137.6</v>
      </c>
      <c r="FR11" s="133">
        <f t="shared" si="99"/>
        <v>180.6</v>
      </c>
      <c r="FS11" s="133">
        <f t="shared" si="100"/>
        <v>0</v>
      </c>
      <c r="FT11" s="133">
        <f t="shared" si="101"/>
        <v>0</v>
      </c>
      <c r="FU11" s="133">
        <f t="shared" si="102"/>
        <v>0</v>
      </c>
      <c r="FV11" s="133">
        <f t="shared" si="103"/>
        <v>215</v>
      </c>
      <c r="FW11" s="133">
        <f t="shared" si="104"/>
        <v>0</v>
      </c>
      <c r="FX11" s="133">
        <f t="shared" si="105"/>
        <v>0</v>
      </c>
      <c r="FY11" s="133">
        <f t="shared" si="106"/>
        <v>0</v>
      </c>
      <c r="FZ11" s="133">
        <f t="shared" si="107"/>
        <v>0</v>
      </c>
      <c r="GA11" s="133">
        <f t="shared" si="108"/>
        <v>0</v>
      </c>
      <c r="GB11" s="310">
        <f t="shared" si="109"/>
        <v>27.900000000000002</v>
      </c>
      <c r="GC11" s="133">
        <f t="shared" si="110"/>
        <v>0</v>
      </c>
      <c r="GD11" s="310">
        <f t="shared" si="111"/>
        <v>27.900000000000002</v>
      </c>
      <c r="GE11" s="133">
        <f t="shared" si="112"/>
        <v>0</v>
      </c>
      <c r="GF11" s="133">
        <f t="shared" si="113"/>
        <v>0</v>
      </c>
      <c r="GG11" s="133">
        <f t="shared" si="114"/>
        <v>0</v>
      </c>
      <c r="GH11" s="133">
        <f t="shared" si="115"/>
        <v>0</v>
      </c>
      <c r="GI11" s="310">
        <f t="shared" si="116"/>
        <v>45</v>
      </c>
      <c r="GJ11" s="133">
        <f t="shared" si="117"/>
        <v>0</v>
      </c>
      <c r="GK11" s="133">
        <f t="shared" si="118"/>
        <v>482</v>
      </c>
      <c r="GL11" s="133">
        <f t="shared" si="119"/>
        <v>0</v>
      </c>
      <c r="GM11" s="146">
        <f>SUM(CW11:GL11)-DC11-DI11-DD11-DN11-EB11-EH11-ER11-FL11-GB11-GD11-GI11</f>
        <v>1508.3600000000004</v>
      </c>
      <c r="GN11" s="173">
        <f t="shared" si="22"/>
        <v>18</v>
      </c>
      <c r="GO11" s="21" t="str">
        <f t="shared" si="23"/>
        <v>ALEJANDRO RIVAS</v>
      </c>
      <c r="GP11" s="22" t="str">
        <f t="shared" si="24"/>
        <v>IZCC</v>
      </c>
      <c r="GQ11" s="316">
        <v>6</v>
      </c>
      <c r="GR11" s="354">
        <f t="shared" si="25"/>
        <v>188.54500000000004</v>
      </c>
      <c r="GS11" s="257"/>
    </row>
    <row r="12" spans="1:201" ht="12.75" x14ac:dyDescent="0.2">
      <c r="A12" s="147">
        <f t="shared" si="26"/>
        <v>7</v>
      </c>
      <c r="B12" s="26" t="s">
        <v>110</v>
      </c>
      <c r="C12" s="77" t="s">
        <v>111</v>
      </c>
      <c r="D12" s="355">
        <v>38612</v>
      </c>
      <c r="E12" s="86" t="str">
        <f t="shared" si="10"/>
        <v>JUV</v>
      </c>
      <c r="F12" s="100"/>
      <c r="G12" s="100"/>
      <c r="H12" s="100"/>
      <c r="I12" s="100">
        <v>138</v>
      </c>
      <c r="J12" s="100"/>
      <c r="K12" s="100"/>
      <c r="L12" s="100">
        <v>360</v>
      </c>
      <c r="M12" s="100"/>
      <c r="N12" s="100"/>
      <c r="O12" s="100"/>
      <c r="P12" s="100">
        <v>138</v>
      </c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>
        <v>29.2</v>
      </c>
      <c r="AI12" s="100"/>
      <c r="AJ12" s="100"/>
      <c r="AK12" s="100"/>
      <c r="AL12" s="100"/>
      <c r="AM12" s="100"/>
      <c r="AN12" s="100"/>
      <c r="AO12" s="100"/>
      <c r="AP12" s="100"/>
      <c r="AQ12" s="100"/>
      <c r="AR12" s="100">
        <v>34</v>
      </c>
      <c r="AS12" s="100"/>
      <c r="AT12" s="100"/>
      <c r="AU12" s="100">
        <v>150</v>
      </c>
      <c r="AV12" s="100"/>
      <c r="AW12" s="100"/>
      <c r="AX12" s="100"/>
      <c r="AY12" s="100"/>
      <c r="AZ12" s="100"/>
      <c r="BA12" s="100"/>
      <c r="BB12" s="100"/>
      <c r="BC12" s="100"/>
      <c r="BD12" s="100"/>
      <c r="BE12" s="100">
        <v>220</v>
      </c>
      <c r="BF12" s="100"/>
      <c r="BG12" s="100"/>
      <c r="BH12" s="100"/>
      <c r="BI12" s="100"/>
      <c r="BJ12" s="100"/>
      <c r="BK12" s="100"/>
      <c r="BL12" s="100">
        <v>168</v>
      </c>
      <c r="BM12" s="100">
        <v>124.4</v>
      </c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>
        <v>258</v>
      </c>
      <c r="BY12" s="100"/>
      <c r="BZ12" s="100"/>
      <c r="CA12" s="100"/>
      <c r="CB12" s="100"/>
      <c r="CC12" s="100"/>
      <c r="CD12" s="100"/>
      <c r="CE12" s="100"/>
      <c r="CF12" s="100">
        <v>66</v>
      </c>
      <c r="CG12" s="100">
        <v>278.8</v>
      </c>
      <c r="CH12" s="100"/>
      <c r="CI12" s="100">
        <v>520</v>
      </c>
      <c r="CJ12" s="100"/>
      <c r="CK12" s="100"/>
      <c r="CL12" s="100"/>
      <c r="CM12" s="100"/>
      <c r="CN12" s="100"/>
      <c r="CO12" s="100">
        <v>70</v>
      </c>
      <c r="CP12" s="100"/>
      <c r="CQ12" s="100">
        <v>44.4</v>
      </c>
      <c r="CR12" s="100"/>
      <c r="CS12" s="100">
        <v>13.5</v>
      </c>
      <c r="CT12" s="100"/>
      <c r="CU12" s="100"/>
      <c r="CV12" s="153">
        <f t="shared" si="11"/>
        <v>16</v>
      </c>
      <c r="CW12" s="133">
        <f t="shared" si="27"/>
        <v>0</v>
      </c>
      <c r="CX12" s="133">
        <f t="shared" si="28"/>
        <v>0</v>
      </c>
      <c r="CY12" s="133">
        <f t="shared" si="29"/>
        <v>0</v>
      </c>
      <c r="CZ12" s="310">
        <f t="shared" si="30"/>
        <v>31.740000000000002</v>
      </c>
      <c r="DA12" s="133">
        <f t="shared" si="31"/>
        <v>0</v>
      </c>
      <c r="DB12" s="133">
        <f t="shared" si="32"/>
        <v>0</v>
      </c>
      <c r="DC12" s="133">
        <f t="shared" si="33"/>
        <v>82.8</v>
      </c>
      <c r="DD12" s="133">
        <f t="shared" si="34"/>
        <v>0</v>
      </c>
      <c r="DE12" s="133">
        <f t="shared" si="35"/>
        <v>0</v>
      </c>
      <c r="DF12" s="133">
        <f t="shared" si="36"/>
        <v>0</v>
      </c>
      <c r="DG12" s="310">
        <f t="shared" si="37"/>
        <v>41.4</v>
      </c>
      <c r="DH12" s="133">
        <f t="shared" si="120"/>
        <v>0</v>
      </c>
      <c r="DI12" s="133">
        <f t="shared" si="38"/>
        <v>0</v>
      </c>
      <c r="DJ12" s="133">
        <f t="shared" si="39"/>
        <v>0</v>
      </c>
      <c r="DK12" s="133">
        <f t="shared" si="40"/>
        <v>0</v>
      </c>
      <c r="DL12" s="133">
        <f t="shared" si="41"/>
        <v>0</v>
      </c>
      <c r="DM12" s="133">
        <f t="shared" si="42"/>
        <v>0</v>
      </c>
      <c r="DN12" s="133">
        <f t="shared" si="43"/>
        <v>0</v>
      </c>
      <c r="DO12" s="133">
        <f t="shared" si="44"/>
        <v>0</v>
      </c>
      <c r="DP12" s="133">
        <f t="shared" si="45"/>
        <v>0</v>
      </c>
      <c r="DQ12" s="133">
        <f t="shared" si="46"/>
        <v>0</v>
      </c>
      <c r="DR12" s="133">
        <f t="shared" si="47"/>
        <v>0</v>
      </c>
      <c r="DS12" s="133">
        <f t="shared" si="48"/>
        <v>0</v>
      </c>
      <c r="DT12" s="133">
        <f t="shared" si="49"/>
        <v>0</v>
      </c>
      <c r="DU12" s="133">
        <f t="shared" si="50"/>
        <v>0</v>
      </c>
      <c r="DV12" s="133">
        <f t="shared" si="51"/>
        <v>0</v>
      </c>
      <c r="DW12" s="133">
        <f t="shared" si="52"/>
        <v>0</v>
      </c>
      <c r="DX12" s="133">
        <f t="shared" si="53"/>
        <v>0</v>
      </c>
      <c r="DY12" s="310">
        <f t="shared" si="54"/>
        <v>12.847999999999999</v>
      </c>
      <c r="DZ12" s="133">
        <f t="shared" si="55"/>
        <v>0</v>
      </c>
      <c r="EA12" s="133">
        <f t="shared" si="56"/>
        <v>0</v>
      </c>
      <c r="EB12" s="133">
        <f t="shared" si="57"/>
        <v>0</v>
      </c>
      <c r="EC12" s="133">
        <f t="shared" si="58"/>
        <v>0</v>
      </c>
      <c r="ED12" s="133">
        <f t="shared" si="59"/>
        <v>0</v>
      </c>
      <c r="EE12" s="133">
        <f t="shared" si="60"/>
        <v>0</v>
      </c>
      <c r="EF12" s="133">
        <f t="shared" si="61"/>
        <v>0</v>
      </c>
      <c r="EG12" s="133">
        <f t="shared" si="62"/>
        <v>0</v>
      </c>
      <c r="EH12" s="133">
        <f t="shared" si="63"/>
        <v>0</v>
      </c>
      <c r="EI12" s="310">
        <f t="shared" si="64"/>
        <v>17.34</v>
      </c>
      <c r="EJ12" s="133">
        <f t="shared" si="65"/>
        <v>0</v>
      </c>
      <c r="EK12" s="133">
        <f t="shared" si="66"/>
        <v>0</v>
      </c>
      <c r="EL12" s="133">
        <f t="shared" si="67"/>
        <v>97.5</v>
      </c>
      <c r="EM12" s="133">
        <f t="shared" si="68"/>
        <v>0</v>
      </c>
      <c r="EN12" s="133">
        <f t="shared" si="69"/>
        <v>0</v>
      </c>
      <c r="EO12" s="133">
        <f t="shared" si="70"/>
        <v>0</v>
      </c>
      <c r="EP12" s="133">
        <f t="shared" si="71"/>
        <v>0</v>
      </c>
      <c r="EQ12" s="133">
        <f t="shared" si="72"/>
        <v>0</v>
      </c>
      <c r="ER12" s="133">
        <f t="shared" si="73"/>
        <v>0</v>
      </c>
      <c r="ES12" s="133">
        <f t="shared" si="74"/>
        <v>0</v>
      </c>
      <c r="ET12" s="133">
        <f t="shared" si="75"/>
        <v>0</v>
      </c>
      <c r="EU12" s="133">
        <f t="shared" si="76"/>
        <v>0</v>
      </c>
      <c r="EV12" s="133">
        <f t="shared" si="77"/>
        <v>143</v>
      </c>
      <c r="EW12" s="133">
        <f t="shared" si="78"/>
        <v>0</v>
      </c>
      <c r="EX12" s="133">
        <f t="shared" si="79"/>
        <v>0</v>
      </c>
      <c r="EY12" s="133">
        <f t="shared" si="80"/>
        <v>0</v>
      </c>
      <c r="EZ12" s="133">
        <f t="shared" si="81"/>
        <v>0</v>
      </c>
      <c r="FA12" s="133">
        <f t="shared" si="82"/>
        <v>0</v>
      </c>
      <c r="FB12" s="133">
        <f t="shared" si="83"/>
        <v>0</v>
      </c>
      <c r="FC12" s="133">
        <f t="shared" si="84"/>
        <v>120.96</v>
      </c>
      <c r="FD12" s="133">
        <f t="shared" si="85"/>
        <v>89.567999999999998</v>
      </c>
      <c r="FE12" s="133">
        <f t="shared" si="86"/>
        <v>0</v>
      </c>
      <c r="FF12" s="133">
        <f t="shared" si="87"/>
        <v>0</v>
      </c>
      <c r="FG12" s="133">
        <f t="shared" si="88"/>
        <v>0</v>
      </c>
      <c r="FH12" s="133">
        <f t="shared" si="89"/>
        <v>0</v>
      </c>
      <c r="FI12" s="133">
        <f t="shared" si="90"/>
        <v>0</v>
      </c>
      <c r="FJ12" s="133">
        <f t="shared" si="91"/>
        <v>0</v>
      </c>
      <c r="FK12" s="133">
        <f t="shared" si="92"/>
        <v>0</v>
      </c>
      <c r="FL12" s="133">
        <f t="shared" si="93"/>
        <v>0</v>
      </c>
      <c r="FM12" s="133">
        <f t="shared" si="94"/>
        <v>0</v>
      </c>
      <c r="FN12" s="133">
        <f t="shared" si="95"/>
        <v>0</v>
      </c>
      <c r="FO12" s="133">
        <f t="shared" si="96"/>
        <v>221.88</v>
      </c>
      <c r="FP12" s="133">
        <f t="shared" si="97"/>
        <v>0</v>
      </c>
      <c r="FQ12" s="133">
        <f t="shared" si="98"/>
        <v>0</v>
      </c>
      <c r="FR12" s="133">
        <f t="shared" si="99"/>
        <v>0</v>
      </c>
      <c r="FS12" s="133">
        <f t="shared" si="100"/>
        <v>0</v>
      </c>
      <c r="FT12" s="133">
        <f t="shared" si="101"/>
        <v>0</v>
      </c>
      <c r="FU12" s="133">
        <f t="shared" si="102"/>
        <v>0</v>
      </c>
      <c r="FV12" s="133">
        <f t="shared" si="103"/>
        <v>0</v>
      </c>
      <c r="FW12" s="310">
        <f t="shared" si="104"/>
        <v>56.76</v>
      </c>
      <c r="FX12" s="133">
        <f t="shared" si="105"/>
        <v>239.768</v>
      </c>
      <c r="FY12" s="133">
        <f t="shared" si="106"/>
        <v>0</v>
      </c>
      <c r="FZ12" s="133">
        <f t="shared" si="107"/>
        <v>483.6</v>
      </c>
      <c r="GA12" s="133">
        <f t="shared" si="108"/>
        <v>0</v>
      </c>
      <c r="GB12" s="133">
        <f t="shared" si="109"/>
        <v>0</v>
      </c>
      <c r="GC12" s="133">
        <f t="shared" si="110"/>
        <v>0</v>
      </c>
      <c r="GD12" s="133">
        <f t="shared" si="111"/>
        <v>0</v>
      </c>
      <c r="GE12" s="133">
        <f t="shared" si="112"/>
        <v>0</v>
      </c>
      <c r="GF12" s="310">
        <f t="shared" si="113"/>
        <v>65.100000000000009</v>
      </c>
      <c r="GG12" s="133">
        <f t="shared" si="114"/>
        <v>0</v>
      </c>
      <c r="GH12" s="310">
        <f t="shared" si="115"/>
        <v>44.4</v>
      </c>
      <c r="GI12" s="133">
        <f t="shared" si="116"/>
        <v>0</v>
      </c>
      <c r="GJ12" s="310">
        <f t="shared" si="117"/>
        <v>13.5</v>
      </c>
      <c r="GK12" s="133">
        <f t="shared" si="118"/>
        <v>0</v>
      </c>
      <c r="GL12" s="133">
        <f t="shared" si="119"/>
        <v>0</v>
      </c>
      <c r="GM12" s="100">
        <f>SUM(CW12:GL12)-CZ12-DG12-DY12-EI12-FW12-GF12-GH12-GJ12</f>
        <v>1479.0760000000002</v>
      </c>
      <c r="GN12" s="153">
        <f t="shared" si="22"/>
        <v>16</v>
      </c>
      <c r="GO12" s="21" t="str">
        <f t="shared" si="23"/>
        <v>HERNAN SALAZAR</v>
      </c>
      <c r="GP12" s="22" t="str">
        <f t="shared" si="24"/>
        <v>LCGC</v>
      </c>
      <c r="GQ12" s="316">
        <v>7</v>
      </c>
      <c r="GR12" s="354">
        <f t="shared" si="25"/>
        <v>184.88450000000003</v>
      </c>
      <c r="GS12" s="257"/>
    </row>
    <row r="13" spans="1:201" ht="12.75" x14ac:dyDescent="0.2">
      <c r="A13" s="147">
        <f t="shared" si="26"/>
        <v>8</v>
      </c>
      <c r="B13" s="4" t="s">
        <v>114</v>
      </c>
      <c r="C13" s="77" t="s">
        <v>113</v>
      </c>
      <c r="D13" s="355">
        <v>38630</v>
      </c>
      <c r="E13" s="86" t="str">
        <f t="shared" si="10"/>
        <v>JUV</v>
      </c>
      <c r="F13" s="100"/>
      <c r="G13" s="100"/>
      <c r="H13" s="100"/>
      <c r="I13" s="100"/>
      <c r="J13" s="100"/>
      <c r="K13" s="100"/>
      <c r="L13" s="100"/>
      <c r="M13" s="100">
        <v>13.5</v>
      </c>
      <c r="N13" s="100"/>
      <c r="O13" s="100"/>
      <c r="P13" s="100"/>
      <c r="Q13" s="100"/>
      <c r="R13" s="100"/>
      <c r="S13" s="100"/>
      <c r="T13" s="100"/>
      <c r="U13" s="100">
        <v>120</v>
      </c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>
        <v>56</v>
      </c>
      <c r="AO13" s="100"/>
      <c r="AP13" s="100"/>
      <c r="AQ13" s="100">
        <v>48</v>
      </c>
      <c r="AR13" s="100"/>
      <c r="AS13" s="100"/>
      <c r="AT13" s="100"/>
      <c r="AU13" s="100"/>
      <c r="AV13" s="100"/>
      <c r="AW13" s="100"/>
      <c r="AX13" s="100"/>
      <c r="AY13" s="100"/>
      <c r="AZ13" s="100"/>
      <c r="BA13" s="100">
        <v>41.6</v>
      </c>
      <c r="BB13" s="100"/>
      <c r="BC13" s="100"/>
      <c r="BD13" s="100"/>
      <c r="BE13" s="100"/>
      <c r="BF13" s="100"/>
      <c r="BG13" s="100"/>
      <c r="BH13" s="100"/>
      <c r="BI13" s="100"/>
      <c r="BJ13" s="100">
        <v>68.8</v>
      </c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>
        <v>225</v>
      </c>
      <c r="BV13" s="100"/>
      <c r="BW13" s="100"/>
      <c r="BX13" s="100"/>
      <c r="BY13" s="100"/>
      <c r="BZ13" s="100">
        <v>150</v>
      </c>
      <c r="CA13" s="100">
        <v>210</v>
      </c>
      <c r="CB13" s="100"/>
      <c r="CC13" s="100"/>
      <c r="CD13" s="100"/>
      <c r="CE13" s="100">
        <v>60</v>
      </c>
      <c r="CF13" s="100"/>
      <c r="CG13" s="100"/>
      <c r="CH13" s="100">
        <v>552</v>
      </c>
      <c r="CI13" s="100"/>
      <c r="CJ13" s="100"/>
      <c r="CK13" s="100"/>
      <c r="CL13" s="100">
        <v>130</v>
      </c>
      <c r="CM13" s="100"/>
      <c r="CN13" s="100"/>
      <c r="CO13" s="100"/>
      <c r="CP13" s="100"/>
      <c r="CQ13" s="100"/>
      <c r="CR13" s="100">
        <v>190</v>
      </c>
      <c r="CS13" s="100"/>
      <c r="CT13" s="100"/>
      <c r="CU13" s="100"/>
      <c r="CV13" s="163">
        <f t="shared" si="11"/>
        <v>13</v>
      </c>
      <c r="CW13" s="133">
        <f t="shared" si="27"/>
        <v>0</v>
      </c>
      <c r="CX13" s="133">
        <f t="shared" si="28"/>
        <v>0</v>
      </c>
      <c r="CY13" s="133">
        <f t="shared" si="29"/>
        <v>0</v>
      </c>
      <c r="CZ13" s="133">
        <f t="shared" si="30"/>
        <v>0</v>
      </c>
      <c r="DA13" s="133">
        <f t="shared" si="31"/>
        <v>0</v>
      </c>
      <c r="DB13" s="133">
        <f t="shared" si="32"/>
        <v>0</v>
      </c>
      <c r="DC13" s="133">
        <f t="shared" si="33"/>
        <v>0</v>
      </c>
      <c r="DD13" s="310">
        <f t="shared" si="34"/>
        <v>4.05</v>
      </c>
      <c r="DE13" s="133">
        <f t="shared" si="35"/>
        <v>0</v>
      </c>
      <c r="DF13" s="133">
        <f t="shared" si="36"/>
        <v>0</v>
      </c>
      <c r="DG13" s="133">
        <f t="shared" si="37"/>
        <v>0</v>
      </c>
      <c r="DH13" s="133">
        <f t="shared" si="120"/>
        <v>0</v>
      </c>
      <c r="DI13" s="133">
        <f t="shared" si="38"/>
        <v>0</v>
      </c>
      <c r="DJ13" s="133">
        <f t="shared" si="39"/>
        <v>0</v>
      </c>
      <c r="DK13" s="133">
        <f t="shared" si="40"/>
        <v>0</v>
      </c>
      <c r="DL13" s="310">
        <f t="shared" si="41"/>
        <v>44.4</v>
      </c>
      <c r="DM13" s="133">
        <f t="shared" si="42"/>
        <v>0</v>
      </c>
      <c r="DN13" s="133">
        <f t="shared" si="43"/>
        <v>0</v>
      </c>
      <c r="DO13" s="133">
        <f t="shared" si="44"/>
        <v>0</v>
      </c>
      <c r="DP13" s="133">
        <f t="shared" si="45"/>
        <v>0</v>
      </c>
      <c r="DQ13" s="133">
        <f t="shared" si="46"/>
        <v>0</v>
      </c>
      <c r="DR13" s="133">
        <f t="shared" si="47"/>
        <v>0</v>
      </c>
      <c r="DS13" s="133">
        <f t="shared" si="48"/>
        <v>0</v>
      </c>
      <c r="DT13" s="133">
        <f t="shared" si="49"/>
        <v>0</v>
      </c>
      <c r="DU13" s="133">
        <f t="shared" si="50"/>
        <v>0</v>
      </c>
      <c r="DV13" s="133">
        <f t="shared" si="51"/>
        <v>0</v>
      </c>
      <c r="DW13" s="133">
        <f t="shared" si="52"/>
        <v>0</v>
      </c>
      <c r="DX13" s="133">
        <f t="shared" si="53"/>
        <v>0</v>
      </c>
      <c r="DY13" s="133">
        <f t="shared" si="54"/>
        <v>0</v>
      </c>
      <c r="DZ13" s="133">
        <f t="shared" si="55"/>
        <v>0</v>
      </c>
      <c r="EA13" s="133">
        <f t="shared" si="56"/>
        <v>0</v>
      </c>
      <c r="EB13" s="133">
        <f t="shared" si="57"/>
        <v>0</v>
      </c>
      <c r="EC13" s="133">
        <f t="shared" si="58"/>
        <v>0</v>
      </c>
      <c r="ED13" s="133">
        <f t="shared" si="59"/>
        <v>0</v>
      </c>
      <c r="EE13" s="310">
        <f t="shared" si="60"/>
        <v>28.560000000000002</v>
      </c>
      <c r="EF13" s="133">
        <f t="shared" si="61"/>
        <v>0</v>
      </c>
      <c r="EG13" s="133">
        <f t="shared" si="62"/>
        <v>0</v>
      </c>
      <c r="EH13" s="310">
        <f t="shared" si="63"/>
        <v>24.48</v>
      </c>
      <c r="EI13" s="133">
        <f t="shared" si="64"/>
        <v>0</v>
      </c>
      <c r="EJ13" s="133">
        <f t="shared" si="65"/>
        <v>0</v>
      </c>
      <c r="EK13" s="133">
        <f t="shared" si="66"/>
        <v>0</v>
      </c>
      <c r="EL13" s="133">
        <f t="shared" si="67"/>
        <v>0</v>
      </c>
      <c r="EM13" s="133">
        <f t="shared" si="68"/>
        <v>0</v>
      </c>
      <c r="EN13" s="133">
        <f t="shared" si="69"/>
        <v>0</v>
      </c>
      <c r="EO13" s="133">
        <f t="shared" si="70"/>
        <v>0</v>
      </c>
      <c r="EP13" s="133">
        <f t="shared" si="71"/>
        <v>0</v>
      </c>
      <c r="EQ13" s="133">
        <f t="shared" si="72"/>
        <v>0</v>
      </c>
      <c r="ER13" s="310">
        <f t="shared" si="73"/>
        <v>27.040000000000003</v>
      </c>
      <c r="ES13" s="133">
        <f t="shared" si="74"/>
        <v>0</v>
      </c>
      <c r="ET13" s="133">
        <f t="shared" si="75"/>
        <v>0</v>
      </c>
      <c r="EU13" s="133">
        <f t="shared" si="76"/>
        <v>0</v>
      </c>
      <c r="EV13" s="133">
        <f t="shared" si="77"/>
        <v>0</v>
      </c>
      <c r="EW13" s="133">
        <f t="shared" si="78"/>
        <v>0</v>
      </c>
      <c r="EX13" s="133">
        <f t="shared" si="79"/>
        <v>0</v>
      </c>
      <c r="EY13" s="133">
        <f t="shared" si="80"/>
        <v>0</v>
      </c>
      <c r="EZ13" s="133">
        <f t="shared" si="81"/>
        <v>0</v>
      </c>
      <c r="FA13" s="133">
        <f t="shared" si="82"/>
        <v>49.535999999999994</v>
      </c>
      <c r="FB13" s="133">
        <f t="shared" si="83"/>
        <v>0</v>
      </c>
      <c r="FC13" s="133">
        <f t="shared" si="84"/>
        <v>0</v>
      </c>
      <c r="FD13" s="133">
        <f t="shared" si="85"/>
        <v>0</v>
      </c>
      <c r="FE13" s="133">
        <f t="shared" si="86"/>
        <v>0</v>
      </c>
      <c r="FF13" s="133">
        <f t="shared" si="87"/>
        <v>0</v>
      </c>
      <c r="FG13" s="133">
        <f t="shared" si="88"/>
        <v>0</v>
      </c>
      <c r="FH13" s="133">
        <f t="shared" si="89"/>
        <v>0</v>
      </c>
      <c r="FI13" s="133">
        <f t="shared" si="90"/>
        <v>0</v>
      </c>
      <c r="FJ13" s="133">
        <f t="shared" si="91"/>
        <v>0</v>
      </c>
      <c r="FK13" s="133">
        <f t="shared" si="92"/>
        <v>0</v>
      </c>
      <c r="FL13" s="133">
        <f t="shared" si="93"/>
        <v>177.75</v>
      </c>
      <c r="FM13" s="133">
        <f t="shared" si="94"/>
        <v>0</v>
      </c>
      <c r="FN13" s="133">
        <f t="shared" si="95"/>
        <v>0</v>
      </c>
      <c r="FO13" s="133">
        <f t="shared" si="96"/>
        <v>0</v>
      </c>
      <c r="FP13" s="133">
        <f t="shared" si="97"/>
        <v>0</v>
      </c>
      <c r="FQ13" s="133">
        <f t="shared" si="98"/>
        <v>129</v>
      </c>
      <c r="FR13" s="133">
        <f t="shared" si="99"/>
        <v>180.6</v>
      </c>
      <c r="FS13" s="133">
        <f t="shared" si="100"/>
        <v>0</v>
      </c>
      <c r="FT13" s="133">
        <f t="shared" si="101"/>
        <v>0</v>
      </c>
      <c r="FU13" s="133">
        <f t="shared" si="102"/>
        <v>0</v>
      </c>
      <c r="FV13" s="133">
        <f t="shared" si="103"/>
        <v>51.6</v>
      </c>
      <c r="FW13" s="133">
        <f t="shared" si="104"/>
        <v>0</v>
      </c>
      <c r="FX13" s="133">
        <f t="shared" si="105"/>
        <v>0</v>
      </c>
      <c r="FY13" s="133">
        <f t="shared" si="106"/>
        <v>513.36</v>
      </c>
      <c r="FZ13" s="133">
        <f t="shared" si="107"/>
        <v>0</v>
      </c>
      <c r="GA13" s="133">
        <f t="shared" si="108"/>
        <v>0</v>
      </c>
      <c r="GB13" s="133">
        <f t="shared" si="109"/>
        <v>0</v>
      </c>
      <c r="GC13" s="133">
        <f t="shared" si="110"/>
        <v>120.9</v>
      </c>
      <c r="GD13" s="133">
        <f t="shared" si="111"/>
        <v>0</v>
      </c>
      <c r="GE13" s="133">
        <f t="shared" si="112"/>
        <v>0</v>
      </c>
      <c r="GF13" s="133">
        <f t="shared" si="113"/>
        <v>0</v>
      </c>
      <c r="GG13" s="133">
        <f t="shared" si="114"/>
        <v>0</v>
      </c>
      <c r="GH13" s="133">
        <f t="shared" si="115"/>
        <v>0</v>
      </c>
      <c r="GI13" s="133">
        <f t="shared" si="116"/>
        <v>190</v>
      </c>
      <c r="GJ13" s="133">
        <f t="shared" si="117"/>
        <v>0</v>
      </c>
      <c r="GK13" s="133">
        <f t="shared" si="118"/>
        <v>0</v>
      </c>
      <c r="GL13" s="133">
        <f t="shared" si="119"/>
        <v>0</v>
      </c>
      <c r="GM13" s="146">
        <f>SUM(CW13:GL13)-DD13-DL13-EE13-EH13-ER13</f>
        <v>1412.7460000000003</v>
      </c>
      <c r="GN13" s="163">
        <f t="shared" si="22"/>
        <v>13</v>
      </c>
      <c r="GO13" s="21" t="str">
        <f t="shared" si="23"/>
        <v>DIEGO HERRERA</v>
      </c>
      <c r="GP13" s="22" t="str">
        <f t="shared" si="24"/>
        <v>LCC</v>
      </c>
      <c r="GQ13" s="316">
        <v>8</v>
      </c>
      <c r="GR13" s="354">
        <f t="shared" si="25"/>
        <v>176.59325000000004</v>
      </c>
      <c r="GS13" s="257"/>
    </row>
    <row r="14" spans="1:201" ht="12.75" x14ac:dyDescent="0.2">
      <c r="A14" s="147">
        <f t="shared" si="26"/>
        <v>9</v>
      </c>
      <c r="B14" s="27" t="s">
        <v>116</v>
      </c>
      <c r="C14" s="61" t="s">
        <v>105</v>
      </c>
      <c r="D14" s="357">
        <v>38721</v>
      </c>
      <c r="E14" s="86" t="str">
        <f t="shared" si="10"/>
        <v>JUV</v>
      </c>
      <c r="F14" s="100"/>
      <c r="G14" s="100"/>
      <c r="H14" s="100"/>
      <c r="I14" s="100"/>
      <c r="J14" s="100"/>
      <c r="K14" s="100"/>
      <c r="L14" s="100"/>
      <c r="M14" s="100">
        <v>295</v>
      </c>
      <c r="N14" s="100"/>
      <c r="O14" s="100"/>
      <c r="P14" s="100"/>
      <c r="Q14" s="100"/>
      <c r="R14" s="100"/>
      <c r="S14" s="100"/>
      <c r="T14" s="100"/>
      <c r="U14" s="100">
        <v>51.6</v>
      </c>
      <c r="V14" s="100"/>
      <c r="W14" s="100">
        <v>18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>
        <v>10</v>
      </c>
      <c r="AJ14" s="100"/>
      <c r="AK14" s="100">
        <v>336</v>
      </c>
      <c r="AL14" s="100"/>
      <c r="AM14" s="100"/>
      <c r="AN14" s="100"/>
      <c r="AO14" s="100"/>
      <c r="AP14" s="100"/>
      <c r="AQ14" s="100">
        <v>322</v>
      </c>
      <c r="AR14" s="100"/>
      <c r="AS14" s="100"/>
      <c r="AT14" s="100">
        <v>60</v>
      </c>
      <c r="AU14" s="100"/>
      <c r="AV14" s="100"/>
      <c r="AW14" s="100"/>
      <c r="AX14" s="100"/>
      <c r="AY14" s="100"/>
      <c r="AZ14" s="100">
        <v>48</v>
      </c>
      <c r="BA14" s="100"/>
      <c r="BB14" s="100"/>
      <c r="BC14" s="100"/>
      <c r="BD14" s="100"/>
      <c r="BE14" s="100"/>
      <c r="BF14" s="100"/>
      <c r="BG14" s="100"/>
      <c r="BH14" s="100"/>
      <c r="BI14" s="100">
        <v>30</v>
      </c>
      <c r="BJ14" s="100"/>
      <c r="BK14" s="100"/>
      <c r="BL14" s="100"/>
      <c r="BM14" s="100"/>
      <c r="BN14" s="100"/>
      <c r="BO14" s="100">
        <v>122</v>
      </c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>
        <v>80</v>
      </c>
      <c r="CA14" s="100">
        <v>210</v>
      </c>
      <c r="CB14" s="100"/>
      <c r="CC14" s="100"/>
      <c r="CD14" s="100"/>
      <c r="CE14" s="100">
        <v>55</v>
      </c>
      <c r="CF14" s="100"/>
      <c r="CG14" s="100"/>
      <c r="CH14" s="100">
        <v>368</v>
      </c>
      <c r="CI14" s="100"/>
      <c r="CJ14" s="100"/>
      <c r="CK14" s="100"/>
      <c r="CL14" s="100">
        <v>120</v>
      </c>
      <c r="CM14" s="100"/>
      <c r="CN14" s="100"/>
      <c r="CO14" s="100"/>
      <c r="CP14" s="100"/>
      <c r="CQ14" s="100"/>
      <c r="CR14" s="100">
        <v>90</v>
      </c>
      <c r="CS14" s="100"/>
      <c r="CT14" s="100"/>
      <c r="CU14" s="100"/>
      <c r="CV14" s="163">
        <f t="shared" si="11"/>
        <v>16</v>
      </c>
      <c r="CW14" s="133">
        <f t="shared" si="27"/>
        <v>0</v>
      </c>
      <c r="CX14" s="133">
        <f t="shared" si="28"/>
        <v>0</v>
      </c>
      <c r="CY14" s="133">
        <f t="shared" si="29"/>
        <v>0</v>
      </c>
      <c r="CZ14" s="133">
        <f t="shared" si="30"/>
        <v>0</v>
      </c>
      <c r="DA14" s="133">
        <f t="shared" si="31"/>
        <v>0</v>
      </c>
      <c r="DB14" s="133">
        <f t="shared" si="32"/>
        <v>0</v>
      </c>
      <c r="DC14" s="133">
        <f t="shared" si="33"/>
        <v>0</v>
      </c>
      <c r="DD14" s="133">
        <f t="shared" si="34"/>
        <v>88.5</v>
      </c>
      <c r="DE14" s="133">
        <f t="shared" si="35"/>
        <v>0</v>
      </c>
      <c r="DF14" s="133">
        <f t="shared" si="36"/>
        <v>0</v>
      </c>
      <c r="DG14" s="133">
        <f t="shared" si="37"/>
        <v>0</v>
      </c>
      <c r="DH14" s="133">
        <f t="shared" si="120"/>
        <v>0</v>
      </c>
      <c r="DI14" s="133">
        <f t="shared" si="38"/>
        <v>0</v>
      </c>
      <c r="DJ14" s="133">
        <f t="shared" si="39"/>
        <v>0</v>
      </c>
      <c r="DK14" s="133">
        <f t="shared" si="40"/>
        <v>0</v>
      </c>
      <c r="DL14" s="310">
        <f t="shared" si="41"/>
        <v>19.091999999999999</v>
      </c>
      <c r="DM14" s="133">
        <f t="shared" si="42"/>
        <v>0</v>
      </c>
      <c r="DN14" s="310">
        <f t="shared" si="43"/>
        <v>6.66</v>
      </c>
      <c r="DO14" s="133">
        <f t="shared" si="44"/>
        <v>0</v>
      </c>
      <c r="DP14" s="133">
        <f t="shared" si="45"/>
        <v>0</v>
      </c>
      <c r="DQ14" s="133">
        <f t="shared" si="46"/>
        <v>0</v>
      </c>
      <c r="DR14" s="133">
        <f t="shared" si="47"/>
        <v>0</v>
      </c>
      <c r="DS14" s="133">
        <f t="shared" si="48"/>
        <v>0</v>
      </c>
      <c r="DT14" s="133">
        <f t="shared" si="49"/>
        <v>0</v>
      </c>
      <c r="DU14" s="133">
        <f t="shared" si="50"/>
        <v>0</v>
      </c>
      <c r="DV14" s="133">
        <f t="shared" si="51"/>
        <v>0</v>
      </c>
      <c r="DW14" s="133">
        <f t="shared" si="52"/>
        <v>0</v>
      </c>
      <c r="DX14" s="133">
        <f t="shared" si="53"/>
        <v>0</v>
      </c>
      <c r="DY14" s="133">
        <f t="shared" si="54"/>
        <v>0</v>
      </c>
      <c r="DZ14" s="310">
        <f t="shared" si="55"/>
        <v>4.4000000000000004</v>
      </c>
      <c r="EA14" s="133">
        <f t="shared" si="56"/>
        <v>0</v>
      </c>
      <c r="EB14" s="133">
        <f t="shared" si="57"/>
        <v>147.84</v>
      </c>
      <c r="EC14" s="133">
        <f t="shared" si="58"/>
        <v>0</v>
      </c>
      <c r="ED14" s="133">
        <f t="shared" si="59"/>
        <v>0</v>
      </c>
      <c r="EE14" s="133">
        <f t="shared" si="60"/>
        <v>0</v>
      </c>
      <c r="EF14" s="133">
        <f t="shared" si="61"/>
        <v>0</v>
      </c>
      <c r="EG14" s="133">
        <f t="shared" si="62"/>
        <v>0</v>
      </c>
      <c r="EH14" s="133">
        <f t="shared" si="63"/>
        <v>164.22</v>
      </c>
      <c r="EI14" s="133">
        <f t="shared" si="64"/>
        <v>0</v>
      </c>
      <c r="EJ14" s="133">
        <f t="shared" si="65"/>
        <v>0</v>
      </c>
      <c r="EK14" s="310">
        <f t="shared" si="66"/>
        <v>30.6</v>
      </c>
      <c r="EL14" s="133">
        <f t="shared" si="67"/>
        <v>0</v>
      </c>
      <c r="EM14" s="133">
        <f t="shared" si="68"/>
        <v>0</v>
      </c>
      <c r="EN14" s="133">
        <f t="shared" si="69"/>
        <v>0</v>
      </c>
      <c r="EO14" s="133">
        <f t="shared" si="70"/>
        <v>0</v>
      </c>
      <c r="EP14" s="133">
        <f t="shared" si="71"/>
        <v>0</v>
      </c>
      <c r="EQ14" s="310">
        <f t="shared" si="72"/>
        <v>27.839999999999996</v>
      </c>
      <c r="ER14" s="133">
        <f t="shared" si="73"/>
        <v>0</v>
      </c>
      <c r="ES14" s="133">
        <f t="shared" si="74"/>
        <v>0</v>
      </c>
      <c r="ET14" s="133">
        <f t="shared" si="75"/>
        <v>0</v>
      </c>
      <c r="EU14" s="133">
        <f t="shared" si="76"/>
        <v>0</v>
      </c>
      <c r="EV14" s="133">
        <f t="shared" si="77"/>
        <v>0</v>
      </c>
      <c r="EW14" s="133">
        <f t="shared" si="78"/>
        <v>0</v>
      </c>
      <c r="EX14" s="133">
        <f t="shared" si="79"/>
        <v>0</v>
      </c>
      <c r="EY14" s="133">
        <f t="shared" si="80"/>
        <v>0</v>
      </c>
      <c r="EZ14" s="310">
        <f t="shared" si="81"/>
        <v>21.599999999999998</v>
      </c>
      <c r="FA14" s="133">
        <f t="shared" si="82"/>
        <v>0</v>
      </c>
      <c r="FB14" s="133">
        <f t="shared" si="83"/>
        <v>0</v>
      </c>
      <c r="FC14" s="133">
        <f t="shared" si="84"/>
        <v>0</v>
      </c>
      <c r="FD14" s="133">
        <f t="shared" si="85"/>
        <v>0</v>
      </c>
      <c r="FE14" s="133">
        <f t="shared" si="86"/>
        <v>0</v>
      </c>
      <c r="FF14" s="133">
        <f t="shared" si="87"/>
        <v>87.84</v>
      </c>
      <c r="FG14" s="133">
        <f t="shared" si="88"/>
        <v>0</v>
      </c>
      <c r="FH14" s="133">
        <f t="shared" si="89"/>
        <v>0</v>
      </c>
      <c r="FI14" s="133">
        <f t="shared" si="90"/>
        <v>0</v>
      </c>
      <c r="FJ14" s="133">
        <f t="shared" si="91"/>
        <v>0</v>
      </c>
      <c r="FK14" s="133">
        <f t="shared" si="92"/>
        <v>0</v>
      </c>
      <c r="FL14" s="133">
        <f t="shared" si="93"/>
        <v>0</v>
      </c>
      <c r="FM14" s="133">
        <f t="shared" si="94"/>
        <v>0</v>
      </c>
      <c r="FN14" s="133">
        <f t="shared" si="95"/>
        <v>0</v>
      </c>
      <c r="FO14" s="133">
        <f t="shared" si="96"/>
        <v>0</v>
      </c>
      <c r="FP14" s="133">
        <f t="shared" si="97"/>
        <v>0</v>
      </c>
      <c r="FQ14" s="310">
        <f t="shared" si="98"/>
        <v>68.8</v>
      </c>
      <c r="FR14" s="133">
        <f t="shared" si="99"/>
        <v>180.6</v>
      </c>
      <c r="FS14" s="133">
        <f t="shared" si="100"/>
        <v>0</v>
      </c>
      <c r="FT14" s="133">
        <f t="shared" si="101"/>
        <v>0</v>
      </c>
      <c r="FU14" s="133">
        <f t="shared" si="102"/>
        <v>0</v>
      </c>
      <c r="FV14" s="310">
        <f t="shared" si="103"/>
        <v>47.3</v>
      </c>
      <c r="FW14" s="133">
        <f t="shared" si="104"/>
        <v>0</v>
      </c>
      <c r="FX14" s="133">
        <f t="shared" si="105"/>
        <v>0</v>
      </c>
      <c r="FY14" s="133">
        <f t="shared" si="106"/>
        <v>342.24</v>
      </c>
      <c r="FZ14" s="133">
        <f t="shared" si="107"/>
        <v>0</v>
      </c>
      <c r="GA14" s="133">
        <f t="shared" si="108"/>
        <v>0</v>
      </c>
      <c r="GB14" s="133">
        <f t="shared" si="109"/>
        <v>0</v>
      </c>
      <c r="GC14" s="133">
        <f t="shared" si="110"/>
        <v>111.60000000000001</v>
      </c>
      <c r="GD14" s="133">
        <f t="shared" si="111"/>
        <v>0</v>
      </c>
      <c r="GE14" s="133">
        <f t="shared" si="112"/>
        <v>0</v>
      </c>
      <c r="GF14" s="133">
        <f t="shared" si="113"/>
        <v>0</v>
      </c>
      <c r="GG14" s="133">
        <f t="shared" si="114"/>
        <v>0</v>
      </c>
      <c r="GH14" s="133">
        <f t="shared" si="115"/>
        <v>0</v>
      </c>
      <c r="GI14" s="133">
        <f t="shared" si="116"/>
        <v>90</v>
      </c>
      <c r="GJ14" s="133">
        <f t="shared" si="117"/>
        <v>0</v>
      </c>
      <c r="GK14" s="133">
        <f t="shared" si="118"/>
        <v>0</v>
      </c>
      <c r="GL14" s="133">
        <f t="shared" si="119"/>
        <v>0</v>
      </c>
      <c r="GM14" s="100">
        <f>SUM(CW14:GL14)-DL14-DN14-DZ14-EK14-EQ14-EZ14-FQ14-FV14</f>
        <v>1212.8399999999999</v>
      </c>
      <c r="GN14" s="163">
        <f t="shared" si="22"/>
        <v>16</v>
      </c>
      <c r="GO14" s="21" t="str">
        <f t="shared" si="23"/>
        <v xml:space="preserve">GUSTAVO ANDRES BELLO M. </v>
      </c>
      <c r="GP14" s="22" t="str">
        <f t="shared" si="24"/>
        <v>GCC</v>
      </c>
      <c r="GQ14" s="316">
        <v>9</v>
      </c>
      <c r="GR14" s="354">
        <f t="shared" si="25"/>
        <v>151.60499999999999</v>
      </c>
      <c r="GS14" s="257"/>
    </row>
    <row r="15" spans="1:201" ht="12.75" x14ac:dyDescent="0.2">
      <c r="A15" s="147">
        <f t="shared" si="26"/>
        <v>10</v>
      </c>
      <c r="B15" s="27" t="s">
        <v>117</v>
      </c>
      <c r="C15" s="61" t="s">
        <v>103</v>
      </c>
      <c r="D15" s="355">
        <v>39562</v>
      </c>
      <c r="E15" s="86" t="str">
        <f t="shared" si="10"/>
        <v>PJUV</v>
      </c>
      <c r="F15" s="100"/>
      <c r="G15" s="100"/>
      <c r="H15" s="100"/>
      <c r="I15" s="100"/>
      <c r="J15" s="100"/>
      <c r="K15" s="100"/>
      <c r="L15" s="100"/>
      <c r="M15" s="100">
        <v>13.5</v>
      </c>
      <c r="N15" s="100"/>
      <c r="O15" s="100"/>
      <c r="P15" s="100"/>
      <c r="Q15" s="100"/>
      <c r="R15" s="100"/>
      <c r="S15" s="100"/>
      <c r="T15" s="100"/>
      <c r="U15" s="100">
        <v>92</v>
      </c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>
        <v>128</v>
      </c>
      <c r="AR15" s="100"/>
      <c r="AS15" s="100"/>
      <c r="AT15" s="100"/>
      <c r="AU15" s="100"/>
      <c r="AV15" s="100"/>
      <c r="AW15" s="100"/>
      <c r="AX15" s="100"/>
      <c r="AY15" s="100"/>
      <c r="AZ15" s="100">
        <v>90</v>
      </c>
      <c r="BA15" s="100">
        <v>82</v>
      </c>
      <c r="BB15" s="100"/>
      <c r="BC15" s="100"/>
      <c r="BD15" s="100"/>
      <c r="BE15" s="100"/>
      <c r="BF15" s="100"/>
      <c r="BG15" s="100"/>
      <c r="BH15" s="100"/>
      <c r="BI15" s="100"/>
      <c r="BJ15" s="100">
        <v>154</v>
      </c>
      <c r="BK15" s="100"/>
      <c r="BL15" s="100"/>
      <c r="BM15" s="100"/>
      <c r="BN15" s="100"/>
      <c r="BO15" s="100">
        <v>464</v>
      </c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>
        <v>220</v>
      </c>
      <c r="CA15" s="100">
        <v>84</v>
      </c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>
        <v>150</v>
      </c>
      <c r="CM15" s="100"/>
      <c r="CN15" s="100"/>
      <c r="CO15" s="100"/>
      <c r="CP15" s="100"/>
      <c r="CQ15" s="100"/>
      <c r="CR15" s="100">
        <v>155</v>
      </c>
      <c r="CS15" s="100"/>
      <c r="CT15" s="100"/>
      <c r="CU15" s="100"/>
      <c r="CV15" s="163">
        <f t="shared" si="11"/>
        <v>11</v>
      </c>
      <c r="CW15" s="133">
        <f t="shared" si="27"/>
        <v>0</v>
      </c>
      <c r="CX15" s="133">
        <f t="shared" si="28"/>
        <v>0</v>
      </c>
      <c r="CY15" s="133">
        <f t="shared" si="29"/>
        <v>0</v>
      </c>
      <c r="CZ15" s="133">
        <f t="shared" si="30"/>
        <v>0</v>
      </c>
      <c r="DA15" s="133">
        <f t="shared" si="31"/>
        <v>0</v>
      </c>
      <c r="DB15" s="133">
        <f t="shared" si="32"/>
        <v>0</v>
      </c>
      <c r="DC15" s="133">
        <f t="shared" si="33"/>
        <v>0</v>
      </c>
      <c r="DD15" s="310">
        <f t="shared" si="34"/>
        <v>4.05</v>
      </c>
      <c r="DE15" s="133">
        <f t="shared" si="35"/>
        <v>0</v>
      </c>
      <c r="DF15" s="133">
        <f t="shared" si="36"/>
        <v>0</v>
      </c>
      <c r="DG15" s="133">
        <f t="shared" si="37"/>
        <v>0</v>
      </c>
      <c r="DH15" s="133">
        <f t="shared" si="120"/>
        <v>0</v>
      </c>
      <c r="DI15" s="133">
        <f t="shared" si="38"/>
        <v>0</v>
      </c>
      <c r="DJ15" s="133">
        <f t="shared" si="39"/>
        <v>0</v>
      </c>
      <c r="DK15" s="133">
        <f t="shared" si="40"/>
        <v>0</v>
      </c>
      <c r="DL15" s="310">
        <f t="shared" si="41"/>
        <v>34.04</v>
      </c>
      <c r="DM15" s="133">
        <f t="shared" si="42"/>
        <v>0</v>
      </c>
      <c r="DN15" s="133">
        <f t="shared" si="43"/>
        <v>0</v>
      </c>
      <c r="DO15" s="133">
        <f t="shared" si="44"/>
        <v>0</v>
      </c>
      <c r="DP15" s="133">
        <f t="shared" si="45"/>
        <v>0</v>
      </c>
      <c r="DQ15" s="133">
        <f t="shared" si="46"/>
        <v>0</v>
      </c>
      <c r="DR15" s="133">
        <f t="shared" si="47"/>
        <v>0</v>
      </c>
      <c r="DS15" s="133">
        <f t="shared" si="48"/>
        <v>0</v>
      </c>
      <c r="DT15" s="133">
        <f t="shared" si="49"/>
        <v>0</v>
      </c>
      <c r="DU15" s="133">
        <f t="shared" si="50"/>
        <v>0</v>
      </c>
      <c r="DV15" s="133">
        <f t="shared" si="51"/>
        <v>0</v>
      </c>
      <c r="DW15" s="133">
        <f t="shared" si="52"/>
        <v>0</v>
      </c>
      <c r="DX15" s="133">
        <f t="shared" si="53"/>
        <v>0</v>
      </c>
      <c r="DY15" s="133">
        <f t="shared" si="54"/>
        <v>0</v>
      </c>
      <c r="DZ15" s="133">
        <f t="shared" si="55"/>
        <v>0</v>
      </c>
      <c r="EA15" s="133">
        <f t="shared" si="56"/>
        <v>0</v>
      </c>
      <c r="EB15" s="133">
        <f t="shared" si="57"/>
        <v>0</v>
      </c>
      <c r="EC15" s="133">
        <f t="shared" si="58"/>
        <v>0</v>
      </c>
      <c r="ED15" s="133">
        <f t="shared" si="59"/>
        <v>0</v>
      </c>
      <c r="EE15" s="133">
        <f t="shared" si="60"/>
        <v>0</v>
      </c>
      <c r="EF15" s="133">
        <f t="shared" si="61"/>
        <v>0</v>
      </c>
      <c r="EG15" s="133">
        <f t="shared" si="62"/>
        <v>0</v>
      </c>
      <c r="EH15" s="133">
        <f t="shared" si="63"/>
        <v>65.28</v>
      </c>
      <c r="EI15" s="133">
        <f t="shared" si="64"/>
        <v>0</v>
      </c>
      <c r="EJ15" s="133">
        <f t="shared" si="65"/>
        <v>0</v>
      </c>
      <c r="EK15" s="133">
        <f t="shared" si="66"/>
        <v>0</v>
      </c>
      <c r="EL15" s="133">
        <f t="shared" si="67"/>
        <v>0</v>
      </c>
      <c r="EM15" s="133">
        <f t="shared" si="68"/>
        <v>0</v>
      </c>
      <c r="EN15" s="133">
        <f t="shared" si="69"/>
        <v>0</v>
      </c>
      <c r="EO15" s="133">
        <f t="shared" si="70"/>
        <v>0</v>
      </c>
      <c r="EP15" s="133">
        <f t="shared" si="71"/>
        <v>0</v>
      </c>
      <c r="EQ15" s="133">
        <f t="shared" si="72"/>
        <v>52.199999999999996</v>
      </c>
      <c r="ER15" s="310">
        <f t="shared" si="73"/>
        <v>53.300000000000004</v>
      </c>
      <c r="ES15" s="133">
        <f t="shared" si="74"/>
        <v>0</v>
      </c>
      <c r="ET15" s="133">
        <f t="shared" si="75"/>
        <v>0</v>
      </c>
      <c r="EU15" s="133">
        <f t="shared" si="76"/>
        <v>0</v>
      </c>
      <c r="EV15" s="133">
        <f t="shared" si="77"/>
        <v>0</v>
      </c>
      <c r="EW15" s="133">
        <f t="shared" si="78"/>
        <v>0</v>
      </c>
      <c r="EX15" s="133">
        <f t="shared" si="79"/>
        <v>0</v>
      </c>
      <c r="EY15" s="133">
        <f t="shared" si="80"/>
        <v>0</v>
      </c>
      <c r="EZ15" s="133">
        <f t="shared" si="81"/>
        <v>0</v>
      </c>
      <c r="FA15" s="133">
        <f t="shared" si="82"/>
        <v>110.88</v>
      </c>
      <c r="FB15" s="133">
        <f t="shared" si="83"/>
        <v>0</v>
      </c>
      <c r="FC15" s="133">
        <f t="shared" si="84"/>
        <v>0</v>
      </c>
      <c r="FD15" s="133">
        <f t="shared" si="85"/>
        <v>0</v>
      </c>
      <c r="FE15" s="133">
        <f t="shared" si="86"/>
        <v>0</v>
      </c>
      <c r="FF15" s="133">
        <f t="shared" si="87"/>
        <v>334.08</v>
      </c>
      <c r="FG15" s="133">
        <f t="shared" si="88"/>
        <v>0</v>
      </c>
      <c r="FH15" s="133">
        <f t="shared" si="89"/>
        <v>0</v>
      </c>
      <c r="FI15" s="133">
        <f t="shared" si="90"/>
        <v>0</v>
      </c>
      <c r="FJ15" s="133">
        <f t="shared" si="91"/>
        <v>0</v>
      </c>
      <c r="FK15" s="133">
        <f t="shared" si="92"/>
        <v>0</v>
      </c>
      <c r="FL15" s="133">
        <f t="shared" si="93"/>
        <v>0</v>
      </c>
      <c r="FM15" s="133">
        <f t="shared" si="94"/>
        <v>0</v>
      </c>
      <c r="FN15" s="133">
        <f t="shared" si="95"/>
        <v>0</v>
      </c>
      <c r="FO15" s="133">
        <f t="shared" si="96"/>
        <v>0</v>
      </c>
      <c r="FP15" s="133">
        <f t="shared" si="97"/>
        <v>0</v>
      </c>
      <c r="FQ15" s="133">
        <f t="shared" si="98"/>
        <v>189.2</v>
      </c>
      <c r="FR15" s="133">
        <f t="shared" si="99"/>
        <v>72.239999999999995</v>
      </c>
      <c r="FS15" s="133">
        <f t="shared" si="100"/>
        <v>0</v>
      </c>
      <c r="FT15" s="133">
        <f t="shared" si="101"/>
        <v>0</v>
      </c>
      <c r="FU15" s="133">
        <f t="shared" si="102"/>
        <v>0</v>
      </c>
      <c r="FV15" s="133">
        <f t="shared" si="103"/>
        <v>0</v>
      </c>
      <c r="FW15" s="133">
        <f t="shared" si="104"/>
        <v>0</v>
      </c>
      <c r="FX15" s="133">
        <f t="shared" si="105"/>
        <v>0</v>
      </c>
      <c r="FY15" s="133">
        <f t="shared" si="106"/>
        <v>0</v>
      </c>
      <c r="FZ15" s="133">
        <f t="shared" si="107"/>
        <v>0</v>
      </c>
      <c r="GA15" s="133">
        <f t="shared" si="108"/>
        <v>0</v>
      </c>
      <c r="GB15" s="133">
        <f t="shared" si="109"/>
        <v>0</v>
      </c>
      <c r="GC15" s="133">
        <f t="shared" si="110"/>
        <v>139.5</v>
      </c>
      <c r="GD15" s="133">
        <f t="shared" si="111"/>
        <v>0</v>
      </c>
      <c r="GE15" s="133">
        <f t="shared" si="112"/>
        <v>0</v>
      </c>
      <c r="GF15" s="133">
        <f t="shared" si="113"/>
        <v>0</v>
      </c>
      <c r="GG15" s="133">
        <f t="shared" si="114"/>
        <v>0</v>
      </c>
      <c r="GH15" s="133">
        <f t="shared" si="115"/>
        <v>0</v>
      </c>
      <c r="GI15" s="133">
        <f t="shared" si="116"/>
        <v>155</v>
      </c>
      <c r="GJ15" s="133">
        <f t="shared" si="117"/>
        <v>0</v>
      </c>
      <c r="GK15" s="133">
        <f t="shared" si="118"/>
        <v>0</v>
      </c>
      <c r="GL15" s="133">
        <f t="shared" si="119"/>
        <v>0</v>
      </c>
      <c r="GM15" s="146">
        <f>SUM(CW15:GL15)-DD15-DL15-ER15</f>
        <v>1118.3800000000001</v>
      </c>
      <c r="GN15" s="163">
        <f t="shared" si="22"/>
        <v>11</v>
      </c>
      <c r="GO15" s="21" t="str">
        <f t="shared" si="23"/>
        <v>DANIEL MENA</v>
      </c>
      <c r="GP15" s="22" t="str">
        <f t="shared" si="24"/>
        <v>IZCC</v>
      </c>
      <c r="GQ15" s="316">
        <v>10</v>
      </c>
      <c r="GR15" s="354">
        <f t="shared" si="25"/>
        <v>139.79750000000001</v>
      </c>
      <c r="GS15" s="257"/>
    </row>
    <row r="16" spans="1:201" ht="12.75" x14ac:dyDescent="0.2">
      <c r="A16" s="79">
        <f t="shared" si="26"/>
        <v>11</v>
      </c>
      <c r="B16" s="27" t="s">
        <v>120</v>
      </c>
      <c r="C16" s="77" t="s">
        <v>113</v>
      </c>
      <c r="D16" s="179">
        <v>39363</v>
      </c>
      <c r="E16" s="86" t="str">
        <f t="shared" si="10"/>
        <v>JUV</v>
      </c>
      <c r="F16" s="100"/>
      <c r="G16" s="100"/>
      <c r="H16" s="100"/>
      <c r="I16" s="100"/>
      <c r="J16" s="100"/>
      <c r="K16" s="100"/>
      <c r="L16" s="100"/>
      <c r="M16" s="100">
        <v>27</v>
      </c>
      <c r="N16" s="100"/>
      <c r="O16" s="100"/>
      <c r="P16" s="100"/>
      <c r="Q16" s="100"/>
      <c r="R16" s="100"/>
      <c r="S16" s="100"/>
      <c r="T16" s="100"/>
      <c r="U16" s="100">
        <v>36</v>
      </c>
      <c r="V16" s="100"/>
      <c r="W16" s="100"/>
      <c r="X16" s="100">
        <v>230</v>
      </c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>
        <v>108</v>
      </c>
      <c r="AL16" s="100"/>
      <c r="AM16" s="100"/>
      <c r="AN16" s="100"/>
      <c r="AO16" s="100"/>
      <c r="AP16" s="100"/>
      <c r="AQ16" s="100">
        <v>25.6</v>
      </c>
      <c r="AR16" s="100"/>
      <c r="AS16" s="100">
        <v>28.8</v>
      </c>
      <c r="AT16" s="100"/>
      <c r="AU16" s="100"/>
      <c r="AV16" s="100"/>
      <c r="AW16" s="100"/>
      <c r="AX16" s="100"/>
      <c r="AY16" s="100"/>
      <c r="AZ16" s="100"/>
      <c r="BA16" s="100"/>
      <c r="BB16" s="100">
        <v>8.1</v>
      </c>
      <c r="BC16" s="100"/>
      <c r="BD16" s="100"/>
      <c r="BE16" s="100"/>
      <c r="BF16" s="100"/>
      <c r="BG16" s="100"/>
      <c r="BH16" s="100"/>
      <c r="BI16" s="100"/>
      <c r="BJ16" s="100">
        <v>39</v>
      </c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>
        <v>128</v>
      </c>
      <c r="CA16" s="100">
        <v>84</v>
      </c>
      <c r="CB16" s="100"/>
      <c r="CC16" s="100"/>
      <c r="CD16" s="100"/>
      <c r="CE16" s="100"/>
      <c r="CF16" s="100"/>
      <c r="CG16" s="100"/>
      <c r="CH16" s="100">
        <v>230</v>
      </c>
      <c r="CI16" s="100"/>
      <c r="CJ16" s="100"/>
      <c r="CK16" s="100"/>
      <c r="CL16" s="100">
        <v>42</v>
      </c>
      <c r="CM16" s="100"/>
      <c r="CN16" s="100"/>
      <c r="CO16" s="100"/>
      <c r="CP16" s="100"/>
      <c r="CQ16" s="100"/>
      <c r="CR16" s="100">
        <v>122.5</v>
      </c>
      <c r="CS16" s="100"/>
      <c r="CT16" s="100">
        <v>328</v>
      </c>
      <c r="CU16" s="100"/>
      <c r="CV16" s="163">
        <f t="shared" si="11"/>
        <v>14</v>
      </c>
      <c r="CW16" s="133">
        <f t="shared" si="27"/>
        <v>0</v>
      </c>
      <c r="CX16" s="133">
        <f t="shared" si="28"/>
        <v>0</v>
      </c>
      <c r="CY16" s="133">
        <f t="shared" si="29"/>
        <v>0</v>
      </c>
      <c r="CZ16" s="133">
        <f t="shared" si="30"/>
        <v>0</v>
      </c>
      <c r="DA16" s="133">
        <f t="shared" si="31"/>
        <v>0</v>
      </c>
      <c r="DB16" s="133">
        <f t="shared" si="32"/>
        <v>0</v>
      </c>
      <c r="DC16" s="133">
        <f t="shared" si="33"/>
        <v>0</v>
      </c>
      <c r="DD16" s="310">
        <f t="shared" si="34"/>
        <v>8.1</v>
      </c>
      <c r="DE16" s="133">
        <f t="shared" si="35"/>
        <v>0</v>
      </c>
      <c r="DF16" s="133">
        <f t="shared" si="36"/>
        <v>0</v>
      </c>
      <c r="DG16" s="133">
        <f t="shared" si="37"/>
        <v>0</v>
      </c>
      <c r="DH16" s="133">
        <f t="shared" si="120"/>
        <v>0</v>
      </c>
      <c r="DI16" s="133">
        <f t="shared" si="38"/>
        <v>0</v>
      </c>
      <c r="DJ16" s="133">
        <f t="shared" si="39"/>
        <v>0</v>
      </c>
      <c r="DK16" s="133">
        <f t="shared" si="40"/>
        <v>0</v>
      </c>
      <c r="DL16" s="310">
        <f t="shared" si="41"/>
        <v>13.32</v>
      </c>
      <c r="DM16" s="133">
        <f t="shared" si="42"/>
        <v>0</v>
      </c>
      <c r="DN16" s="133">
        <f t="shared" si="43"/>
        <v>0</v>
      </c>
      <c r="DO16" s="133">
        <f t="shared" si="44"/>
        <v>85.1</v>
      </c>
      <c r="DP16" s="133">
        <f t="shared" si="45"/>
        <v>0</v>
      </c>
      <c r="DQ16" s="133">
        <f t="shared" si="46"/>
        <v>0</v>
      </c>
      <c r="DR16" s="133">
        <f t="shared" si="47"/>
        <v>0</v>
      </c>
      <c r="DS16" s="133">
        <f t="shared" si="48"/>
        <v>0</v>
      </c>
      <c r="DT16" s="133">
        <f t="shared" si="49"/>
        <v>0</v>
      </c>
      <c r="DU16" s="133">
        <f t="shared" si="50"/>
        <v>0</v>
      </c>
      <c r="DV16" s="133">
        <f t="shared" si="51"/>
        <v>0</v>
      </c>
      <c r="DW16" s="133">
        <f t="shared" si="52"/>
        <v>0</v>
      </c>
      <c r="DX16" s="133">
        <f t="shared" si="53"/>
        <v>0</v>
      </c>
      <c r="DY16" s="133">
        <f t="shared" si="54"/>
        <v>0</v>
      </c>
      <c r="DZ16" s="133">
        <f t="shared" si="55"/>
        <v>0</v>
      </c>
      <c r="EA16" s="133">
        <f t="shared" si="56"/>
        <v>0</v>
      </c>
      <c r="EB16" s="133">
        <f t="shared" si="57"/>
        <v>47.52</v>
      </c>
      <c r="EC16" s="133">
        <f t="shared" si="58"/>
        <v>0</v>
      </c>
      <c r="ED16" s="133">
        <f t="shared" si="59"/>
        <v>0</v>
      </c>
      <c r="EE16" s="133">
        <f t="shared" si="60"/>
        <v>0</v>
      </c>
      <c r="EF16" s="133">
        <f t="shared" si="61"/>
        <v>0</v>
      </c>
      <c r="EG16" s="133">
        <f t="shared" si="62"/>
        <v>0</v>
      </c>
      <c r="EH16" s="310">
        <f t="shared" si="63"/>
        <v>13.056000000000001</v>
      </c>
      <c r="EI16" s="133">
        <f t="shared" si="64"/>
        <v>0</v>
      </c>
      <c r="EJ16" s="310">
        <f t="shared" si="65"/>
        <v>14.688000000000001</v>
      </c>
      <c r="EK16" s="133">
        <f t="shared" si="66"/>
        <v>0</v>
      </c>
      <c r="EL16" s="133">
        <f t="shared" si="67"/>
        <v>0</v>
      </c>
      <c r="EM16" s="133">
        <f t="shared" si="68"/>
        <v>0</v>
      </c>
      <c r="EN16" s="133">
        <f t="shared" si="69"/>
        <v>0</v>
      </c>
      <c r="EO16" s="133">
        <f t="shared" si="70"/>
        <v>0</v>
      </c>
      <c r="EP16" s="133">
        <f t="shared" si="71"/>
        <v>0</v>
      </c>
      <c r="EQ16" s="133">
        <f t="shared" si="72"/>
        <v>0</v>
      </c>
      <c r="ER16" s="133">
        <f t="shared" si="73"/>
        <v>0</v>
      </c>
      <c r="ES16" s="310">
        <f t="shared" si="74"/>
        <v>5.2649999999999997</v>
      </c>
      <c r="ET16" s="133">
        <f t="shared" si="75"/>
        <v>0</v>
      </c>
      <c r="EU16" s="133">
        <f t="shared" si="76"/>
        <v>0</v>
      </c>
      <c r="EV16" s="133">
        <f t="shared" si="77"/>
        <v>0</v>
      </c>
      <c r="EW16" s="133">
        <f t="shared" si="78"/>
        <v>0</v>
      </c>
      <c r="EX16" s="133">
        <f t="shared" si="79"/>
        <v>0</v>
      </c>
      <c r="EY16" s="133">
        <f t="shared" si="80"/>
        <v>0</v>
      </c>
      <c r="EZ16" s="133">
        <f t="shared" si="81"/>
        <v>0</v>
      </c>
      <c r="FA16" s="310">
        <f t="shared" si="82"/>
        <v>28.08</v>
      </c>
      <c r="FB16" s="133">
        <f t="shared" si="83"/>
        <v>0</v>
      </c>
      <c r="FC16" s="133">
        <f t="shared" si="84"/>
        <v>0</v>
      </c>
      <c r="FD16" s="133">
        <f t="shared" si="85"/>
        <v>0</v>
      </c>
      <c r="FE16" s="133">
        <f t="shared" si="86"/>
        <v>0</v>
      </c>
      <c r="FF16" s="133">
        <f t="shared" si="87"/>
        <v>0</v>
      </c>
      <c r="FG16" s="133">
        <f t="shared" si="88"/>
        <v>0</v>
      </c>
      <c r="FH16" s="133">
        <f t="shared" si="89"/>
        <v>0</v>
      </c>
      <c r="FI16" s="133">
        <f t="shared" si="90"/>
        <v>0</v>
      </c>
      <c r="FJ16" s="133">
        <f t="shared" si="91"/>
        <v>0</v>
      </c>
      <c r="FK16" s="133">
        <f t="shared" si="92"/>
        <v>0</v>
      </c>
      <c r="FL16" s="133">
        <f t="shared" si="93"/>
        <v>0</v>
      </c>
      <c r="FM16" s="133">
        <f t="shared" si="94"/>
        <v>0</v>
      </c>
      <c r="FN16" s="133">
        <f t="shared" si="95"/>
        <v>0</v>
      </c>
      <c r="FO16" s="133">
        <f t="shared" si="96"/>
        <v>0</v>
      </c>
      <c r="FP16" s="133">
        <f t="shared" si="97"/>
        <v>0</v>
      </c>
      <c r="FQ16" s="133">
        <f t="shared" si="98"/>
        <v>110.08</v>
      </c>
      <c r="FR16" s="133">
        <f t="shared" si="99"/>
        <v>72.239999999999995</v>
      </c>
      <c r="FS16" s="133">
        <f t="shared" si="100"/>
        <v>0</v>
      </c>
      <c r="FT16" s="133">
        <f t="shared" si="101"/>
        <v>0</v>
      </c>
      <c r="FU16" s="133">
        <f t="shared" si="102"/>
        <v>0</v>
      </c>
      <c r="FV16" s="133">
        <f t="shared" si="103"/>
        <v>0</v>
      </c>
      <c r="FW16" s="133">
        <f t="shared" si="104"/>
        <v>0</v>
      </c>
      <c r="FX16" s="133">
        <f t="shared" si="105"/>
        <v>0</v>
      </c>
      <c r="FY16" s="133">
        <f t="shared" si="106"/>
        <v>213.9</v>
      </c>
      <c r="FZ16" s="133">
        <f t="shared" si="107"/>
        <v>0</v>
      </c>
      <c r="GA16" s="133">
        <f t="shared" si="108"/>
        <v>0</v>
      </c>
      <c r="GB16" s="133">
        <f t="shared" si="109"/>
        <v>0</v>
      </c>
      <c r="GC16" s="133">
        <f t="shared" si="110"/>
        <v>39.06</v>
      </c>
      <c r="GD16" s="133">
        <f t="shared" si="111"/>
        <v>0</v>
      </c>
      <c r="GE16" s="133">
        <f t="shared" si="112"/>
        <v>0</v>
      </c>
      <c r="GF16" s="133">
        <f t="shared" si="113"/>
        <v>0</v>
      </c>
      <c r="GG16" s="133">
        <f t="shared" si="114"/>
        <v>0</v>
      </c>
      <c r="GH16" s="133">
        <f t="shared" si="115"/>
        <v>0</v>
      </c>
      <c r="GI16" s="133">
        <f t="shared" si="116"/>
        <v>122.5</v>
      </c>
      <c r="GJ16" s="133">
        <f t="shared" si="117"/>
        <v>0</v>
      </c>
      <c r="GK16" s="133">
        <f t="shared" si="118"/>
        <v>328</v>
      </c>
      <c r="GL16" s="133">
        <f t="shared" si="119"/>
        <v>0</v>
      </c>
      <c r="GM16" s="100">
        <f>SUM(CW16:GL16)-DD16-DL16-EH16-EJ16-ES16-FA16</f>
        <v>1018.3999999999997</v>
      </c>
      <c r="GN16" s="163">
        <f t="shared" si="22"/>
        <v>14</v>
      </c>
      <c r="GO16" s="21" t="str">
        <f t="shared" si="23"/>
        <v>LEON MISHKIN</v>
      </c>
      <c r="GP16" s="22" t="str">
        <f t="shared" si="24"/>
        <v>LCC</v>
      </c>
      <c r="GQ16" s="316">
        <v>11</v>
      </c>
      <c r="GR16" s="354">
        <f t="shared" si="25"/>
        <v>127.29999999999997</v>
      </c>
      <c r="GS16" s="257"/>
    </row>
    <row r="17" spans="1:200" ht="12.75" x14ac:dyDescent="0.2">
      <c r="A17" s="79">
        <f t="shared" si="26"/>
        <v>12</v>
      </c>
      <c r="B17" s="26" t="s">
        <v>118</v>
      </c>
      <c r="C17" s="61" t="s">
        <v>113</v>
      </c>
      <c r="D17" s="179">
        <v>39238</v>
      </c>
      <c r="E17" s="86" t="str">
        <f t="shared" si="10"/>
        <v>JUV</v>
      </c>
      <c r="F17" s="100"/>
      <c r="G17" s="100"/>
      <c r="H17" s="100"/>
      <c r="I17" s="100"/>
      <c r="J17" s="100"/>
      <c r="K17" s="100"/>
      <c r="L17" s="100"/>
      <c r="M17" s="100">
        <v>295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>
        <v>212</v>
      </c>
      <c r="AJ17" s="100"/>
      <c r="AK17" s="100"/>
      <c r="AL17" s="100"/>
      <c r="AM17" s="100"/>
      <c r="AN17" s="100">
        <v>64</v>
      </c>
      <c r="AO17" s="100"/>
      <c r="AP17" s="100"/>
      <c r="AQ17" s="100">
        <v>64</v>
      </c>
      <c r="AR17" s="100"/>
      <c r="AS17" s="100"/>
      <c r="AT17" s="100"/>
      <c r="AU17" s="100"/>
      <c r="AV17" s="100"/>
      <c r="AW17" s="100"/>
      <c r="AX17" s="100">
        <v>90</v>
      </c>
      <c r="AY17" s="100">
        <v>70</v>
      </c>
      <c r="AZ17" s="100"/>
      <c r="BA17" s="100">
        <v>3.6</v>
      </c>
      <c r="BB17" s="100"/>
      <c r="BC17" s="100"/>
      <c r="BD17" s="100"/>
      <c r="BE17" s="100"/>
      <c r="BF17" s="100"/>
      <c r="BG17" s="100"/>
      <c r="BH17" s="100"/>
      <c r="BI17" s="100"/>
      <c r="BJ17" s="100">
        <v>164</v>
      </c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>
        <v>2.5</v>
      </c>
      <c r="BV17" s="100"/>
      <c r="BW17" s="100"/>
      <c r="BX17" s="100"/>
      <c r="BY17" s="100"/>
      <c r="BZ17" s="100">
        <v>80</v>
      </c>
      <c r="CA17" s="100">
        <v>84</v>
      </c>
      <c r="CB17" s="100"/>
      <c r="CC17" s="100"/>
      <c r="CD17" s="100"/>
      <c r="CE17" s="100"/>
      <c r="CF17" s="100"/>
      <c r="CG17" s="100"/>
      <c r="CH17" s="100">
        <v>256</v>
      </c>
      <c r="CI17" s="100"/>
      <c r="CJ17" s="100"/>
      <c r="CK17" s="100"/>
      <c r="CL17" s="100">
        <v>50</v>
      </c>
      <c r="CM17" s="100"/>
      <c r="CN17" s="100"/>
      <c r="CO17" s="100"/>
      <c r="CP17" s="100"/>
      <c r="CQ17" s="100"/>
      <c r="CR17" s="100"/>
      <c r="CS17" s="100"/>
      <c r="CT17" s="100">
        <v>156</v>
      </c>
      <c r="CU17" s="100"/>
      <c r="CV17" s="173">
        <f t="shared" si="11"/>
        <v>14</v>
      </c>
      <c r="CW17" s="133">
        <f t="shared" si="27"/>
        <v>0</v>
      </c>
      <c r="CX17" s="133">
        <f t="shared" si="28"/>
        <v>0</v>
      </c>
      <c r="CY17" s="133">
        <f t="shared" si="29"/>
        <v>0</v>
      </c>
      <c r="CZ17" s="133">
        <f t="shared" si="30"/>
        <v>0</v>
      </c>
      <c r="DA17" s="133">
        <f t="shared" si="31"/>
        <v>0</v>
      </c>
      <c r="DB17" s="133">
        <f t="shared" si="32"/>
        <v>0</v>
      </c>
      <c r="DC17" s="133">
        <f t="shared" si="33"/>
        <v>0</v>
      </c>
      <c r="DD17" s="133">
        <f t="shared" si="34"/>
        <v>88.5</v>
      </c>
      <c r="DE17" s="133">
        <f t="shared" si="35"/>
        <v>0</v>
      </c>
      <c r="DF17" s="133">
        <f t="shared" si="36"/>
        <v>0</v>
      </c>
      <c r="DG17" s="133">
        <f t="shared" si="37"/>
        <v>0</v>
      </c>
      <c r="DH17" s="133">
        <f t="shared" si="120"/>
        <v>0</v>
      </c>
      <c r="DI17" s="133">
        <f t="shared" si="38"/>
        <v>0</v>
      </c>
      <c r="DJ17" s="133">
        <f t="shared" si="39"/>
        <v>0</v>
      </c>
      <c r="DK17" s="133">
        <f t="shared" si="40"/>
        <v>0</v>
      </c>
      <c r="DL17" s="133">
        <f t="shared" si="41"/>
        <v>0</v>
      </c>
      <c r="DM17" s="133">
        <f t="shared" si="42"/>
        <v>0</v>
      </c>
      <c r="DN17" s="133">
        <f t="shared" si="43"/>
        <v>0</v>
      </c>
      <c r="DO17" s="133">
        <f t="shared" si="44"/>
        <v>0</v>
      </c>
      <c r="DP17" s="133">
        <f t="shared" si="45"/>
        <v>0</v>
      </c>
      <c r="DQ17" s="133">
        <f t="shared" si="46"/>
        <v>0</v>
      </c>
      <c r="DR17" s="133">
        <f t="shared" si="47"/>
        <v>0</v>
      </c>
      <c r="DS17" s="133">
        <f t="shared" si="48"/>
        <v>0</v>
      </c>
      <c r="DT17" s="133">
        <f t="shared" si="49"/>
        <v>0</v>
      </c>
      <c r="DU17" s="133">
        <f t="shared" si="50"/>
        <v>0</v>
      </c>
      <c r="DV17" s="133">
        <f t="shared" si="51"/>
        <v>0</v>
      </c>
      <c r="DW17" s="133">
        <f t="shared" si="52"/>
        <v>0</v>
      </c>
      <c r="DX17" s="133">
        <f t="shared" si="53"/>
        <v>0</v>
      </c>
      <c r="DY17" s="133">
        <f t="shared" si="54"/>
        <v>0</v>
      </c>
      <c r="DZ17" s="133">
        <f t="shared" si="55"/>
        <v>93.28</v>
      </c>
      <c r="EA17" s="133">
        <f t="shared" si="56"/>
        <v>0</v>
      </c>
      <c r="EB17" s="133">
        <f t="shared" si="57"/>
        <v>0</v>
      </c>
      <c r="EC17" s="133">
        <f t="shared" si="58"/>
        <v>0</v>
      </c>
      <c r="ED17" s="133">
        <f t="shared" si="59"/>
        <v>0</v>
      </c>
      <c r="EE17" s="310">
        <f t="shared" si="60"/>
        <v>32.64</v>
      </c>
      <c r="EF17" s="133">
        <f t="shared" si="61"/>
        <v>0</v>
      </c>
      <c r="EG17" s="133">
        <f t="shared" si="62"/>
        <v>0</v>
      </c>
      <c r="EH17" s="310">
        <f t="shared" si="63"/>
        <v>32.64</v>
      </c>
      <c r="EI17" s="133">
        <f t="shared" si="64"/>
        <v>0</v>
      </c>
      <c r="EJ17" s="133">
        <f t="shared" si="65"/>
        <v>0</v>
      </c>
      <c r="EK17" s="133">
        <f t="shared" si="66"/>
        <v>0</v>
      </c>
      <c r="EL17" s="133">
        <f t="shared" si="67"/>
        <v>0</v>
      </c>
      <c r="EM17" s="133">
        <f t="shared" si="68"/>
        <v>0</v>
      </c>
      <c r="EN17" s="133">
        <f t="shared" si="69"/>
        <v>0</v>
      </c>
      <c r="EO17" s="133">
        <f t="shared" si="70"/>
        <v>52.199999999999996</v>
      </c>
      <c r="EP17" s="310">
        <f t="shared" si="71"/>
        <v>40.599999999999994</v>
      </c>
      <c r="EQ17" s="133">
        <f t="shared" si="72"/>
        <v>0</v>
      </c>
      <c r="ER17" s="310">
        <f t="shared" si="73"/>
        <v>2.3400000000000003</v>
      </c>
      <c r="ES17" s="133">
        <f t="shared" si="74"/>
        <v>0</v>
      </c>
      <c r="ET17" s="133">
        <f t="shared" si="75"/>
        <v>0</v>
      </c>
      <c r="EU17" s="133">
        <f t="shared" si="76"/>
        <v>0</v>
      </c>
      <c r="EV17" s="133">
        <f t="shared" si="77"/>
        <v>0</v>
      </c>
      <c r="EW17" s="133">
        <f t="shared" si="78"/>
        <v>0</v>
      </c>
      <c r="EX17" s="133">
        <f t="shared" si="79"/>
        <v>0</v>
      </c>
      <c r="EY17" s="133">
        <f t="shared" si="80"/>
        <v>0</v>
      </c>
      <c r="EZ17" s="133">
        <f t="shared" si="81"/>
        <v>0</v>
      </c>
      <c r="FA17" s="133">
        <f t="shared" si="82"/>
        <v>118.08</v>
      </c>
      <c r="FB17" s="133">
        <f t="shared" si="83"/>
        <v>0</v>
      </c>
      <c r="FC17" s="133">
        <f t="shared" si="84"/>
        <v>0</v>
      </c>
      <c r="FD17" s="133">
        <f t="shared" si="85"/>
        <v>0</v>
      </c>
      <c r="FE17" s="133">
        <f t="shared" si="86"/>
        <v>0</v>
      </c>
      <c r="FF17" s="133">
        <f t="shared" si="87"/>
        <v>0</v>
      </c>
      <c r="FG17" s="133">
        <f t="shared" si="88"/>
        <v>0</v>
      </c>
      <c r="FH17" s="133">
        <f t="shared" si="89"/>
        <v>0</v>
      </c>
      <c r="FI17" s="133">
        <f t="shared" si="90"/>
        <v>0</v>
      </c>
      <c r="FJ17" s="133">
        <f t="shared" si="91"/>
        <v>0</v>
      </c>
      <c r="FK17" s="133">
        <f t="shared" si="92"/>
        <v>0</v>
      </c>
      <c r="FL17" s="310">
        <f t="shared" si="93"/>
        <v>1.9750000000000001</v>
      </c>
      <c r="FM17" s="133">
        <f t="shared" si="94"/>
        <v>0</v>
      </c>
      <c r="FN17" s="133">
        <f t="shared" si="95"/>
        <v>0</v>
      </c>
      <c r="FO17" s="133">
        <f t="shared" si="96"/>
        <v>0</v>
      </c>
      <c r="FP17" s="133">
        <f t="shared" si="97"/>
        <v>0</v>
      </c>
      <c r="FQ17" s="133">
        <f t="shared" si="98"/>
        <v>68.8</v>
      </c>
      <c r="FR17" s="133">
        <f t="shared" si="99"/>
        <v>72.239999999999995</v>
      </c>
      <c r="FS17" s="133">
        <f t="shared" si="100"/>
        <v>0</v>
      </c>
      <c r="FT17" s="133">
        <f t="shared" si="101"/>
        <v>0</v>
      </c>
      <c r="FU17" s="133">
        <f t="shared" si="102"/>
        <v>0</v>
      </c>
      <c r="FV17" s="133">
        <f t="shared" si="103"/>
        <v>0</v>
      </c>
      <c r="FW17" s="133">
        <f t="shared" si="104"/>
        <v>0</v>
      </c>
      <c r="FX17" s="133">
        <f t="shared" si="105"/>
        <v>0</v>
      </c>
      <c r="FY17" s="133">
        <f t="shared" si="106"/>
        <v>238.08</v>
      </c>
      <c r="FZ17" s="133">
        <f t="shared" si="107"/>
        <v>0</v>
      </c>
      <c r="GA17" s="133">
        <f t="shared" si="108"/>
        <v>0</v>
      </c>
      <c r="GB17" s="133">
        <f t="shared" si="109"/>
        <v>0</v>
      </c>
      <c r="GC17" s="310">
        <f t="shared" si="110"/>
        <v>46.5</v>
      </c>
      <c r="GD17" s="133">
        <f t="shared" si="111"/>
        <v>0</v>
      </c>
      <c r="GE17" s="133">
        <f t="shared" si="112"/>
        <v>0</v>
      </c>
      <c r="GF17" s="133">
        <f t="shared" si="113"/>
        <v>0</v>
      </c>
      <c r="GG17" s="133">
        <f t="shared" si="114"/>
        <v>0</v>
      </c>
      <c r="GH17" s="133">
        <f t="shared" si="115"/>
        <v>0</v>
      </c>
      <c r="GI17" s="133">
        <f t="shared" si="116"/>
        <v>0</v>
      </c>
      <c r="GJ17" s="133">
        <f t="shared" si="117"/>
        <v>0</v>
      </c>
      <c r="GK17" s="133">
        <f t="shared" si="118"/>
        <v>156</v>
      </c>
      <c r="GL17" s="133">
        <f t="shared" si="119"/>
        <v>0</v>
      </c>
      <c r="GM17" s="146">
        <f>SUM(CW17:GL17)-EE17-EH17-EP17-ER17-GC17-FL17</f>
        <v>887.18</v>
      </c>
      <c r="GN17" s="173">
        <f t="shared" si="22"/>
        <v>14</v>
      </c>
      <c r="GO17" s="21" t="str">
        <f t="shared" si="23"/>
        <v>SIMON CAPOCCI</v>
      </c>
      <c r="GP17" s="22" t="str">
        <f t="shared" si="24"/>
        <v>LCC</v>
      </c>
      <c r="GQ17" s="316">
        <v>12</v>
      </c>
      <c r="GR17" s="354">
        <f t="shared" si="25"/>
        <v>110.89749999999999</v>
      </c>
    </row>
    <row r="18" spans="1:200" ht="12.75" x14ac:dyDescent="0.2">
      <c r="A18" s="79">
        <f t="shared" si="26"/>
        <v>13</v>
      </c>
      <c r="B18" s="27" t="s">
        <v>119</v>
      </c>
      <c r="C18" s="61" t="s">
        <v>103</v>
      </c>
      <c r="D18" s="282">
        <v>38823</v>
      </c>
      <c r="E18" s="86" t="str">
        <f t="shared" si="10"/>
        <v>JUV</v>
      </c>
      <c r="F18" s="100"/>
      <c r="G18" s="100"/>
      <c r="H18" s="100"/>
      <c r="I18" s="100"/>
      <c r="J18" s="100">
        <v>260</v>
      </c>
      <c r="K18" s="100"/>
      <c r="L18" s="100"/>
      <c r="M18" s="100">
        <v>36</v>
      </c>
      <c r="N18" s="100"/>
      <c r="O18" s="100"/>
      <c r="P18" s="100"/>
      <c r="Q18" s="100"/>
      <c r="R18" s="100"/>
      <c r="S18" s="100"/>
      <c r="T18" s="100"/>
      <c r="U18" s="100">
        <v>204</v>
      </c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>
        <v>130</v>
      </c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>
        <v>185</v>
      </c>
      <c r="CA18" s="100">
        <v>390</v>
      </c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>
        <v>24</v>
      </c>
      <c r="CM18" s="100"/>
      <c r="CN18" s="100"/>
      <c r="CO18" s="100"/>
      <c r="CP18" s="100"/>
      <c r="CQ18" s="100"/>
      <c r="CR18" s="100"/>
      <c r="CS18" s="100"/>
      <c r="CT18" s="100"/>
      <c r="CU18" s="100"/>
      <c r="CV18" s="163">
        <f t="shared" si="11"/>
        <v>7</v>
      </c>
      <c r="CW18" s="133">
        <f t="shared" si="27"/>
        <v>0</v>
      </c>
      <c r="CX18" s="133">
        <f t="shared" si="28"/>
        <v>0</v>
      </c>
      <c r="CY18" s="133">
        <f t="shared" si="29"/>
        <v>0</v>
      </c>
      <c r="CZ18" s="133">
        <f t="shared" si="30"/>
        <v>0</v>
      </c>
      <c r="DA18" s="133">
        <f t="shared" si="31"/>
        <v>59.800000000000004</v>
      </c>
      <c r="DB18" s="133">
        <f t="shared" si="32"/>
        <v>0</v>
      </c>
      <c r="DC18" s="133">
        <f t="shared" si="33"/>
        <v>0</v>
      </c>
      <c r="DD18" s="133">
        <f t="shared" si="34"/>
        <v>10.799999999999999</v>
      </c>
      <c r="DE18" s="133">
        <f t="shared" si="35"/>
        <v>0</v>
      </c>
      <c r="DF18" s="133">
        <f t="shared" si="36"/>
        <v>0</v>
      </c>
      <c r="DG18" s="133">
        <f t="shared" si="37"/>
        <v>0</v>
      </c>
      <c r="DH18" s="133">
        <f t="shared" si="120"/>
        <v>0</v>
      </c>
      <c r="DI18" s="133">
        <f t="shared" si="38"/>
        <v>0</v>
      </c>
      <c r="DJ18" s="133">
        <f t="shared" si="39"/>
        <v>0</v>
      </c>
      <c r="DK18" s="133">
        <f t="shared" si="40"/>
        <v>0</v>
      </c>
      <c r="DL18" s="133">
        <f t="shared" si="41"/>
        <v>75.48</v>
      </c>
      <c r="DM18" s="133">
        <f t="shared" si="42"/>
        <v>0</v>
      </c>
      <c r="DN18" s="133">
        <f t="shared" si="43"/>
        <v>0</v>
      </c>
      <c r="DO18" s="133">
        <f t="shared" si="44"/>
        <v>0</v>
      </c>
      <c r="DP18" s="133">
        <f t="shared" si="45"/>
        <v>0</v>
      </c>
      <c r="DQ18" s="133">
        <f t="shared" si="46"/>
        <v>0</v>
      </c>
      <c r="DR18" s="133">
        <f t="shared" si="47"/>
        <v>0</v>
      </c>
      <c r="DS18" s="133">
        <f t="shared" si="48"/>
        <v>0</v>
      </c>
      <c r="DT18" s="133">
        <f t="shared" si="49"/>
        <v>0</v>
      </c>
      <c r="DU18" s="133">
        <f t="shared" si="50"/>
        <v>0</v>
      </c>
      <c r="DV18" s="133">
        <f t="shared" si="51"/>
        <v>0</v>
      </c>
      <c r="DW18" s="133">
        <f t="shared" si="52"/>
        <v>0</v>
      </c>
      <c r="DX18" s="133">
        <f t="shared" si="53"/>
        <v>0</v>
      </c>
      <c r="DY18" s="133">
        <f t="shared" si="54"/>
        <v>0</v>
      </c>
      <c r="DZ18" s="133">
        <f t="shared" si="55"/>
        <v>0</v>
      </c>
      <c r="EA18" s="133">
        <f t="shared" si="56"/>
        <v>0</v>
      </c>
      <c r="EB18" s="133">
        <f t="shared" si="57"/>
        <v>57.2</v>
      </c>
      <c r="EC18" s="133">
        <f t="shared" si="58"/>
        <v>0</v>
      </c>
      <c r="ED18" s="133">
        <f t="shared" si="59"/>
        <v>0</v>
      </c>
      <c r="EE18" s="133">
        <f t="shared" si="60"/>
        <v>0</v>
      </c>
      <c r="EF18" s="133">
        <f t="shared" si="61"/>
        <v>0</v>
      </c>
      <c r="EG18" s="133">
        <f t="shared" si="62"/>
        <v>0</v>
      </c>
      <c r="EH18" s="133">
        <f t="shared" si="63"/>
        <v>0</v>
      </c>
      <c r="EI18" s="133">
        <f t="shared" si="64"/>
        <v>0</v>
      </c>
      <c r="EJ18" s="133">
        <f t="shared" si="65"/>
        <v>0</v>
      </c>
      <c r="EK18" s="133">
        <f t="shared" si="66"/>
        <v>0</v>
      </c>
      <c r="EL18" s="133">
        <f t="shared" si="67"/>
        <v>0</v>
      </c>
      <c r="EM18" s="133">
        <f t="shared" si="68"/>
        <v>0</v>
      </c>
      <c r="EN18" s="133">
        <f t="shared" si="69"/>
        <v>0</v>
      </c>
      <c r="EO18" s="133">
        <f t="shared" si="70"/>
        <v>0</v>
      </c>
      <c r="EP18" s="133">
        <f t="shared" si="71"/>
        <v>0</v>
      </c>
      <c r="EQ18" s="133">
        <f t="shared" si="72"/>
        <v>0</v>
      </c>
      <c r="ER18" s="133">
        <f t="shared" si="73"/>
        <v>0</v>
      </c>
      <c r="ES18" s="133">
        <f t="shared" si="74"/>
        <v>0</v>
      </c>
      <c r="ET18" s="133">
        <f t="shared" si="75"/>
        <v>0</v>
      </c>
      <c r="EU18" s="133">
        <f t="shared" si="76"/>
        <v>0</v>
      </c>
      <c r="EV18" s="133">
        <f t="shared" si="77"/>
        <v>0</v>
      </c>
      <c r="EW18" s="133">
        <f t="shared" si="78"/>
        <v>0</v>
      </c>
      <c r="EX18" s="133">
        <f t="shared" si="79"/>
        <v>0</v>
      </c>
      <c r="EY18" s="133">
        <f t="shared" si="80"/>
        <v>0</v>
      </c>
      <c r="EZ18" s="133">
        <f t="shared" si="81"/>
        <v>0</v>
      </c>
      <c r="FA18" s="133">
        <f t="shared" si="82"/>
        <v>0</v>
      </c>
      <c r="FB18" s="133">
        <f t="shared" si="83"/>
        <v>0</v>
      </c>
      <c r="FC18" s="133">
        <f t="shared" si="84"/>
        <v>0</v>
      </c>
      <c r="FD18" s="133">
        <f t="shared" si="85"/>
        <v>0</v>
      </c>
      <c r="FE18" s="133">
        <f t="shared" si="86"/>
        <v>0</v>
      </c>
      <c r="FF18" s="133">
        <f t="shared" si="87"/>
        <v>0</v>
      </c>
      <c r="FG18" s="133">
        <f t="shared" si="88"/>
        <v>0</v>
      </c>
      <c r="FH18" s="133">
        <f t="shared" si="89"/>
        <v>0</v>
      </c>
      <c r="FI18" s="133">
        <f t="shared" si="90"/>
        <v>0</v>
      </c>
      <c r="FJ18" s="133">
        <f t="shared" si="91"/>
        <v>0</v>
      </c>
      <c r="FK18" s="133">
        <f t="shared" si="92"/>
        <v>0</v>
      </c>
      <c r="FL18" s="133">
        <f t="shared" si="93"/>
        <v>0</v>
      </c>
      <c r="FM18" s="133">
        <f t="shared" si="94"/>
        <v>0</v>
      </c>
      <c r="FN18" s="133">
        <f t="shared" si="95"/>
        <v>0</v>
      </c>
      <c r="FO18" s="133">
        <f t="shared" si="96"/>
        <v>0</v>
      </c>
      <c r="FP18" s="133">
        <f t="shared" si="97"/>
        <v>0</v>
      </c>
      <c r="FQ18" s="133">
        <f t="shared" si="98"/>
        <v>159.1</v>
      </c>
      <c r="FR18" s="133">
        <f t="shared" si="99"/>
        <v>335.4</v>
      </c>
      <c r="FS18" s="133">
        <f t="shared" si="100"/>
        <v>0</v>
      </c>
      <c r="FT18" s="133">
        <f t="shared" si="101"/>
        <v>0</v>
      </c>
      <c r="FU18" s="133">
        <f t="shared" si="102"/>
        <v>0</v>
      </c>
      <c r="FV18" s="133">
        <f t="shared" si="103"/>
        <v>0</v>
      </c>
      <c r="FW18" s="133">
        <f t="shared" si="104"/>
        <v>0</v>
      </c>
      <c r="FX18" s="133">
        <f t="shared" si="105"/>
        <v>0</v>
      </c>
      <c r="FY18" s="133">
        <f t="shared" si="106"/>
        <v>0</v>
      </c>
      <c r="FZ18" s="133">
        <f t="shared" si="107"/>
        <v>0</v>
      </c>
      <c r="GA18" s="133">
        <f t="shared" si="108"/>
        <v>0</v>
      </c>
      <c r="GB18" s="133">
        <f t="shared" si="109"/>
        <v>0</v>
      </c>
      <c r="GC18" s="133">
        <f t="shared" si="110"/>
        <v>22.32</v>
      </c>
      <c r="GD18" s="133">
        <f t="shared" si="111"/>
        <v>0</v>
      </c>
      <c r="GE18" s="133">
        <f t="shared" si="112"/>
        <v>0</v>
      </c>
      <c r="GF18" s="133">
        <f t="shared" si="113"/>
        <v>0</v>
      </c>
      <c r="GG18" s="133">
        <f t="shared" si="114"/>
        <v>0</v>
      </c>
      <c r="GH18" s="133">
        <f t="shared" si="115"/>
        <v>0</v>
      </c>
      <c r="GI18" s="133">
        <f t="shared" si="116"/>
        <v>0</v>
      </c>
      <c r="GJ18" s="133">
        <f t="shared" si="117"/>
        <v>0</v>
      </c>
      <c r="GK18" s="133">
        <f t="shared" si="118"/>
        <v>0</v>
      </c>
      <c r="GL18" s="133">
        <f t="shared" si="119"/>
        <v>0</v>
      </c>
      <c r="GM18" s="100">
        <f>SUM(CW18:GL18)</f>
        <v>720.1</v>
      </c>
      <c r="GN18" s="163">
        <f t="shared" si="22"/>
        <v>7</v>
      </c>
      <c r="GO18" s="21" t="str">
        <f t="shared" si="23"/>
        <v>SEBASTIAN A. MARTINEZ</v>
      </c>
      <c r="GP18" s="22" t="str">
        <f t="shared" si="24"/>
        <v>IZCC</v>
      </c>
      <c r="GQ18" s="316">
        <v>13</v>
      </c>
      <c r="GR18" s="354">
        <f t="shared" si="25"/>
        <v>102.87142857142858</v>
      </c>
    </row>
    <row r="19" spans="1:200" ht="12.75" x14ac:dyDescent="0.2">
      <c r="A19" s="79">
        <f t="shared" si="26"/>
        <v>14</v>
      </c>
      <c r="B19" s="27" t="s">
        <v>121</v>
      </c>
      <c r="C19" s="61" t="s">
        <v>122</v>
      </c>
      <c r="D19" s="355">
        <v>40357</v>
      </c>
      <c r="E19" s="86" t="str">
        <f t="shared" si="10"/>
        <v>INF D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>
        <v>72</v>
      </c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>
        <v>7.2</v>
      </c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>
        <v>156</v>
      </c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>
        <v>36</v>
      </c>
      <c r="CA19" s="100">
        <v>300</v>
      </c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>
        <v>100</v>
      </c>
      <c r="CM19" s="100"/>
      <c r="CN19" s="100"/>
      <c r="CO19" s="100"/>
      <c r="CP19" s="100"/>
      <c r="CQ19" s="100"/>
      <c r="CR19" s="100">
        <v>67.5</v>
      </c>
      <c r="CS19" s="100"/>
      <c r="CT19" s="100">
        <v>84</v>
      </c>
      <c r="CU19" s="100"/>
      <c r="CV19" s="163">
        <f t="shared" si="11"/>
        <v>8</v>
      </c>
      <c r="CW19" s="133">
        <f t="shared" si="27"/>
        <v>0</v>
      </c>
      <c r="CX19" s="133">
        <f t="shared" si="28"/>
        <v>0</v>
      </c>
      <c r="CY19" s="133">
        <f t="shared" si="29"/>
        <v>0</v>
      </c>
      <c r="CZ19" s="133">
        <f t="shared" si="30"/>
        <v>0</v>
      </c>
      <c r="DA19" s="133">
        <f t="shared" si="31"/>
        <v>0</v>
      </c>
      <c r="DB19" s="133">
        <f t="shared" si="32"/>
        <v>0</v>
      </c>
      <c r="DC19" s="133">
        <f t="shared" si="33"/>
        <v>0</v>
      </c>
      <c r="DD19" s="133">
        <f t="shared" si="34"/>
        <v>0</v>
      </c>
      <c r="DE19" s="133">
        <f t="shared" si="35"/>
        <v>0</v>
      </c>
      <c r="DF19" s="133">
        <f t="shared" si="36"/>
        <v>0</v>
      </c>
      <c r="DG19" s="133">
        <f t="shared" si="37"/>
        <v>0</v>
      </c>
      <c r="DH19" s="133">
        <f t="shared" si="120"/>
        <v>0</v>
      </c>
      <c r="DI19" s="133">
        <f t="shared" si="38"/>
        <v>0</v>
      </c>
      <c r="DJ19" s="133">
        <f t="shared" si="39"/>
        <v>0</v>
      </c>
      <c r="DK19" s="133">
        <f t="shared" si="40"/>
        <v>0</v>
      </c>
      <c r="DL19" s="133">
        <f t="shared" si="41"/>
        <v>26.64</v>
      </c>
      <c r="DM19" s="133">
        <f t="shared" si="42"/>
        <v>0</v>
      </c>
      <c r="DN19" s="133">
        <f t="shared" si="43"/>
        <v>0</v>
      </c>
      <c r="DO19" s="133">
        <f t="shared" si="44"/>
        <v>0</v>
      </c>
      <c r="DP19" s="133">
        <f t="shared" si="45"/>
        <v>0</v>
      </c>
      <c r="DQ19" s="133">
        <f t="shared" si="46"/>
        <v>0</v>
      </c>
      <c r="DR19" s="133">
        <f t="shared" si="47"/>
        <v>0</v>
      </c>
      <c r="DS19" s="133">
        <f t="shared" si="48"/>
        <v>0</v>
      </c>
      <c r="DT19" s="133">
        <f t="shared" si="49"/>
        <v>0</v>
      </c>
      <c r="DU19" s="133">
        <f t="shared" si="50"/>
        <v>0</v>
      </c>
      <c r="DV19" s="133">
        <f t="shared" si="51"/>
        <v>0</v>
      </c>
      <c r="DW19" s="133">
        <f t="shared" si="52"/>
        <v>0</v>
      </c>
      <c r="DX19" s="133">
        <f t="shared" si="53"/>
        <v>0</v>
      </c>
      <c r="DY19" s="133">
        <f t="shared" si="54"/>
        <v>0</v>
      </c>
      <c r="DZ19" s="133">
        <f t="shared" si="55"/>
        <v>0</v>
      </c>
      <c r="EA19" s="133">
        <f t="shared" si="56"/>
        <v>0</v>
      </c>
      <c r="EB19" s="133">
        <f t="shared" si="57"/>
        <v>0</v>
      </c>
      <c r="EC19" s="133">
        <f t="shared" si="58"/>
        <v>0</v>
      </c>
      <c r="ED19" s="133">
        <f t="shared" si="59"/>
        <v>0</v>
      </c>
      <c r="EE19" s="133">
        <f t="shared" si="60"/>
        <v>0</v>
      </c>
      <c r="EF19" s="133">
        <f t="shared" si="61"/>
        <v>0</v>
      </c>
      <c r="EG19" s="133">
        <f t="shared" si="62"/>
        <v>0</v>
      </c>
      <c r="EH19" s="133">
        <f t="shared" si="63"/>
        <v>0</v>
      </c>
      <c r="EI19" s="133">
        <f t="shared" si="64"/>
        <v>0</v>
      </c>
      <c r="EJ19" s="133">
        <f t="shared" si="65"/>
        <v>0</v>
      </c>
      <c r="EK19" s="133">
        <f t="shared" si="66"/>
        <v>0</v>
      </c>
      <c r="EL19" s="133">
        <f t="shared" si="67"/>
        <v>0</v>
      </c>
      <c r="EM19" s="133">
        <f t="shared" si="68"/>
        <v>0</v>
      </c>
      <c r="EN19" s="133">
        <f t="shared" si="69"/>
        <v>0</v>
      </c>
      <c r="EO19" s="133">
        <f t="shared" si="70"/>
        <v>0</v>
      </c>
      <c r="EP19" s="133">
        <f t="shared" si="71"/>
        <v>0</v>
      </c>
      <c r="EQ19" s="133">
        <f t="shared" si="72"/>
        <v>0</v>
      </c>
      <c r="ER19" s="133">
        <f t="shared" si="73"/>
        <v>4.6800000000000006</v>
      </c>
      <c r="ES19" s="133">
        <f t="shared" si="74"/>
        <v>0</v>
      </c>
      <c r="ET19" s="133">
        <f t="shared" si="75"/>
        <v>0</v>
      </c>
      <c r="EU19" s="133">
        <f t="shared" si="76"/>
        <v>0</v>
      </c>
      <c r="EV19" s="133">
        <f t="shared" si="77"/>
        <v>0</v>
      </c>
      <c r="EW19" s="133">
        <f t="shared" si="78"/>
        <v>0</v>
      </c>
      <c r="EX19" s="133">
        <f t="shared" si="79"/>
        <v>0</v>
      </c>
      <c r="EY19" s="133">
        <f t="shared" si="80"/>
        <v>0</v>
      </c>
      <c r="EZ19" s="133">
        <f t="shared" si="81"/>
        <v>0</v>
      </c>
      <c r="FA19" s="133">
        <f t="shared" si="82"/>
        <v>0</v>
      </c>
      <c r="FB19" s="133">
        <f t="shared" si="83"/>
        <v>0</v>
      </c>
      <c r="FC19" s="133">
        <f t="shared" si="84"/>
        <v>0</v>
      </c>
      <c r="FD19" s="133">
        <f t="shared" si="85"/>
        <v>0</v>
      </c>
      <c r="FE19" s="133">
        <f t="shared" si="86"/>
        <v>0</v>
      </c>
      <c r="FF19" s="133">
        <f t="shared" si="87"/>
        <v>112.32</v>
      </c>
      <c r="FG19" s="133">
        <f t="shared" si="88"/>
        <v>0</v>
      </c>
      <c r="FH19" s="133">
        <f t="shared" si="89"/>
        <v>0</v>
      </c>
      <c r="FI19" s="133">
        <f t="shared" si="90"/>
        <v>0</v>
      </c>
      <c r="FJ19" s="133">
        <f t="shared" si="91"/>
        <v>0</v>
      </c>
      <c r="FK19" s="133">
        <f t="shared" si="92"/>
        <v>0</v>
      </c>
      <c r="FL19" s="133">
        <f t="shared" si="93"/>
        <v>0</v>
      </c>
      <c r="FM19" s="133">
        <f t="shared" si="94"/>
        <v>0</v>
      </c>
      <c r="FN19" s="133">
        <f t="shared" si="95"/>
        <v>0</v>
      </c>
      <c r="FO19" s="133">
        <f t="shared" si="96"/>
        <v>0</v>
      </c>
      <c r="FP19" s="133">
        <f t="shared" si="97"/>
        <v>0</v>
      </c>
      <c r="FQ19" s="133">
        <f t="shared" si="98"/>
        <v>30.96</v>
      </c>
      <c r="FR19" s="133">
        <f t="shared" si="99"/>
        <v>258</v>
      </c>
      <c r="FS19" s="133">
        <f t="shared" si="100"/>
        <v>0</v>
      </c>
      <c r="FT19" s="133">
        <f t="shared" si="101"/>
        <v>0</v>
      </c>
      <c r="FU19" s="133">
        <f t="shared" si="102"/>
        <v>0</v>
      </c>
      <c r="FV19" s="133">
        <f t="shared" si="103"/>
        <v>0</v>
      </c>
      <c r="FW19" s="133">
        <f t="shared" si="104"/>
        <v>0</v>
      </c>
      <c r="FX19" s="133">
        <f t="shared" si="105"/>
        <v>0</v>
      </c>
      <c r="FY19" s="133">
        <f t="shared" si="106"/>
        <v>0</v>
      </c>
      <c r="FZ19" s="133">
        <f t="shared" si="107"/>
        <v>0</v>
      </c>
      <c r="GA19" s="133">
        <f t="shared" si="108"/>
        <v>0</v>
      </c>
      <c r="GB19" s="133">
        <f t="shared" si="109"/>
        <v>0</v>
      </c>
      <c r="GC19" s="133">
        <f t="shared" si="110"/>
        <v>93</v>
      </c>
      <c r="GD19" s="133">
        <f t="shared" si="111"/>
        <v>0</v>
      </c>
      <c r="GE19" s="133">
        <f t="shared" si="112"/>
        <v>0</v>
      </c>
      <c r="GF19" s="133">
        <f t="shared" si="113"/>
        <v>0</v>
      </c>
      <c r="GG19" s="133">
        <f t="shared" si="114"/>
        <v>0</v>
      </c>
      <c r="GH19" s="133">
        <f t="shared" si="115"/>
        <v>0</v>
      </c>
      <c r="GI19" s="133">
        <f t="shared" si="116"/>
        <v>67.5</v>
      </c>
      <c r="GJ19" s="133">
        <f t="shared" si="117"/>
        <v>0</v>
      </c>
      <c r="GK19" s="133">
        <f t="shared" si="118"/>
        <v>84</v>
      </c>
      <c r="GL19" s="129">
        <f t="shared" si="119"/>
        <v>0</v>
      </c>
      <c r="GM19" s="100">
        <f>SUM(CW19:GL19)</f>
        <v>677.1</v>
      </c>
      <c r="GN19" s="163">
        <f t="shared" si="22"/>
        <v>8</v>
      </c>
      <c r="GO19" s="21" t="str">
        <f t="shared" si="23"/>
        <v>LUIS CARLOS ORTEGA</v>
      </c>
      <c r="GP19" s="22" t="str">
        <f t="shared" si="24"/>
        <v>JGC</v>
      </c>
      <c r="GQ19" s="316">
        <v>14</v>
      </c>
      <c r="GR19" s="354">
        <f t="shared" si="25"/>
        <v>84.637500000000003</v>
      </c>
    </row>
    <row r="20" spans="1:200" ht="12.75" x14ac:dyDescent="0.2">
      <c r="A20" s="79">
        <f t="shared" si="26"/>
        <v>15</v>
      </c>
      <c r="B20" s="27" t="s">
        <v>124</v>
      </c>
      <c r="C20" s="61" t="s">
        <v>113</v>
      </c>
      <c r="D20" s="355">
        <v>38398</v>
      </c>
      <c r="E20" s="86" t="str">
        <f t="shared" si="10"/>
        <v>JUV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>
        <v>96</v>
      </c>
      <c r="S20" s="100"/>
      <c r="T20" s="100"/>
      <c r="U20" s="100">
        <v>7.2</v>
      </c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>
        <v>25.6</v>
      </c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>
        <v>35</v>
      </c>
      <c r="BV20" s="100"/>
      <c r="BW20" s="100"/>
      <c r="BX20" s="100"/>
      <c r="BY20" s="100"/>
      <c r="BZ20" s="100">
        <v>59</v>
      </c>
      <c r="CA20" s="100">
        <v>84</v>
      </c>
      <c r="CB20" s="100"/>
      <c r="CC20" s="100"/>
      <c r="CD20" s="100"/>
      <c r="CE20" s="100"/>
      <c r="CF20" s="100"/>
      <c r="CG20" s="100"/>
      <c r="CH20" s="100">
        <v>210</v>
      </c>
      <c r="CI20" s="100"/>
      <c r="CJ20" s="100"/>
      <c r="CK20" s="100"/>
      <c r="CL20" s="100"/>
      <c r="CM20" s="100"/>
      <c r="CN20" s="100"/>
      <c r="CO20" s="100"/>
      <c r="CP20" s="100"/>
      <c r="CQ20" s="100"/>
      <c r="CR20" s="100">
        <v>6.8</v>
      </c>
      <c r="CS20" s="100"/>
      <c r="CT20" s="100"/>
      <c r="CU20" s="100"/>
      <c r="CV20" s="163">
        <f t="shared" si="11"/>
        <v>8</v>
      </c>
      <c r="CW20" s="133">
        <f t="shared" si="27"/>
        <v>0</v>
      </c>
      <c r="CX20" s="133">
        <f t="shared" si="28"/>
        <v>0</v>
      </c>
      <c r="CY20" s="133">
        <f t="shared" si="29"/>
        <v>0</v>
      </c>
      <c r="CZ20" s="133">
        <f t="shared" si="30"/>
        <v>0</v>
      </c>
      <c r="DA20" s="133">
        <f t="shared" si="31"/>
        <v>0</v>
      </c>
      <c r="DB20" s="133">
        <f t="shared" si="32"/>
        <v>0</v>
      </c>
      <c r="DC20" s="133">
        <f t="shared" si="33"/>
        <v>0</v>
      </c>
      <c r="DD20" s="133">
        <f t="shared" si="34"/>
        <v>0</v>
      </c>
      <c r="DE20" s="133">
        <f t="shared" si="35"/>
        <v>0</v>
      </c>
      <c r="DF20" s="133">
        <f t="shared" si="36"/>
        <v>0</v>
      </c>
      <c r="DG20" s="133">
        <f t="shared" si="37"/>
        <v>0</v>
      </c>
      <c r="DH20" s="133">
        <f t="shared" si="120"/>
        <v>0</v>
      </c>
      <c r="DI20" s="133">
        <f t="shared" si="38"/>
        <v>28.799999999999997</v>
      </c>
      <c r="DJ20" s="133">
        <f t="shared" si="39"/>
        <v>0</v>
      </c>
      <c r="DK20" s="133">
        <f t="shared" si="40"/>
        <v>0</v>
      </c>
      <c r="DL20" s="133">
        <f t="shared" si="41"/>
        <v>2.6640000000000001</v>
      </c>
      <c r="DM20" s="133">
        <f t="shared" si="42"/>
        <v>0</v>
      </c>
      <c r="DN20" s="133">
        <f t="shared" si="43"/>
        <v>0</v>
      </c>
      <c r="DO20" s="133">
        <f t="shared" si="44"/>
        <v>0</v>
      </c>
      <c r="DP20" s="133">
        <f t="shared" si="45"/>
        <v>0</v>
      </c>
      <c r="DQ20" s="133">
        <f t="shared" si="46"/>
        <v>0</v>
      </c>
      <c r="DR20" s="133">
        <f t="shared" si="47"/>
        <v>0</v>
      </c>
      <c r="DS20" s="133">
        <f t="shared" si="48"/>
        <v>0</v>
      </c>
      <c r="DT20" s="133">
        <f t="shared" si="49"/>
        <v>0</v>
      </c>
      <c r="DU20" s="133">
        <f t="shared" si="50"/>
        <v>0</v>
      </c>
      <c r="DV20" s="133">
        <f t="shared" si="51"/>
        <v>0</v>
      </c>
      <c r="DW20" s="133">
        <f t="shared" si="52"/>
        <v>0</v>
      </c>
      <c r="DX20" s="133">
        <f t="shared" si="53"/>
        <v>0</v>
      </c>
      <c r="DY20" s="133">
        <f t="shared" si="54"/>
        <v>0</v>
      </c>
      <c r="DZ20" s="133">
        <f t="shared" si="55"/>
        <v>0</v>
      </c>
      <c r="EA20" s="133">
        <f t="shared" si="56"/>
        <v>0</v>
      </c>
      <c r="EB20" s="133">
        <f t="shared" si="57"/>
        <v>0</v>
      </c>
      <c r="EC20" s="133">
        <f t="shared" si="58"/>
        <v>0</v>
      </c>
      <c r="ED20" s="133">
        <f t="shared" si="59"/>
        <v>0</v>
      </c>
      <c r="EE20" s="133">
        <f t="shared" si="60"/>
        <v>0</v>
      </c>
      <c r="EF20" s="133">
        <f t="shared" si="61"/>
        <v>0</v>
      </c>
      <c r="EG20" s="133">
        <f t="shared" si="62"/>
        <v>0</v>
      </c>
      <c r="EH20" s="133">
        <f t="shared" si="63"/>
        <v>0</v>
      </c>
      <c r="EI20" s="133">
        <f t="shared" si="64"/>
        <v>0</v>
      </c>
      <c r="EJ20" s="133">
        <f t="shared" si="65"/>
        <v>0</v>
      </c>
      <c r="EK20" s="133">
        <f t="shared" si="66"/>
        <v>0</v>
      </c>
      <c r="EL20" s="133">
        <f t="shared" si="67"/>
        <v>0</v>
      </c>
      <c r="EM20" s="133">
        <f t="shared" si="68"/>
        <v>0</v>
      </c>
      <c r="EN20" s="133">
        <f t="shared" si="69"/>
        <v>0</v>
      </c>
      <c r="EO20" s="133">
        <f t="shared" si="70"/>
        <v>0</v>
      </c>
      <c r="EP20" s="133">
        <f t="shared" si="71"/>
        <v>0</v>
      </c>
      <c r="EQ20" s="133">
        <f t="shared" si="72"/>
        <v>14.847999999999999</v>
      </c>
      <c r="ER20" s="133">
        <f t="shared" si="73"/>
        <v>0</v>
      </c>
      <c r="ES20" s="133">
        <f t="shared" si="74"/>
        <v>0</v>
      </c>
      <c r="ET20" s="133">
        <f t="shared" si="75"/>
        <v>0</v>
      </c>
      <c r="EU20" s="133">
        <f t="shared" si="76"/>
        <v>0</v>
      </c>
      <c r="EV20" s="133">
        <f t="shared" si="77"/>
        <v>0</v>
      </c>
      <c r="EW20" s="133">
        <f t="shared" si="78"/>
        <v>0</v>
      </c>
      <c r="EX20" s="133">
        <f t="shared" si="79"/>
        <v>0</v>
      </c>
      <c r="EY20" s="133">
        <f t="shared" si="80"/>
        <v>0</v>
      </c>
      <c r="EZ20" s="133">
        <f t="shared" si="81"/>
        <v>0</v>
      </c>
      <c r="FA20" s="133">
        <f t="shared" si="82"/>
        <v>0</v>
      </c>
      <c r="FB20" s="133">
        <f t="shared" si="83"/>
        <v>0</v>
      </c>
      <c r="FC20" s="133">
        <f t="shared" si="84"/>
        <v>0</v>
      </c>
      <c r="FD20" s="133">
        <f t="shared" si="85"/>
        <v>0</v>
      </c>
      <c r="FE20" s="133">
        <f t="shared" si="86"/>
        <v>0</v>
      </c>
      <c r="FF20" s="133">
        <f t="shared" si="87"/>
        <v>0</v>
      </c>
      <c r="FG20" s="133">
        <f t="shared" si="88"/>
        <v>0</v>
      </c>
      <c r="FH20" s="133">
        <f t="shared" si="89"/>
        <v>0</v>
      </c>
      <c r="FI20" s="133">
        <f t="shared" si="90"/>
        <v>0</v>
      </c>
      <c r="FJ20" s="133">
        <f t="shared" si="91"/>
        <v>0</v>
      </c>
      <c r="FK20" s="133">
        <f t="shared" si="92"/>
        <v>0</v>
      </c>
      <c r="FL20" s="133">
        <f t="shared" si="93"/>
        <v>27.650000000000002</v>
      </c>
      <c r="FM20" s="133">
        <f t="shared" si="94"/>
        <v>0</v>
      </c>
      <c r="FN20" s="133">
        <f t="shared" si="95"/>
        <v>0</v>
      </c>
      <c r="FO20" s="133">
        <f t="shared" si="96"/>
        <v>0</v>
      </c>
      <c r="FP20" s="133">
        <f t="shared" si="97"/>
        <v>0</v>
      </c>
      <c r="FQ20" s="133">
        <f t="shared" si="98"/>
        <v>50.74</v>
      </c>
      <c r="FR20" s="133">
        <f t="shared" si="99"/>
        <v>72.239999999999995</v>
      </c>
      <c r="FS20" s="133">
        <f t="shared" si="100"/>
        <v>0</v>
      </c>
      <c r="FT20" s="133">
        <f t="shared" si="101"/>
        <v>0</v>
      </c>
      <c r="FU20" s="133">
        <f t="shared" si="102"/>
        <v>0</v>
      </c>
      <c r="FV20" s="133">
        <f t="shared" si="103"/>
        <v>0</v>
      </c>
      <c r="FW20" s="133">
        <f t="shared" si="104"/>
        <v>0</v>
      </c>
      <c r="FX20" s="133">
        <f t="shared" si="105"/>
        <v>0</v>
      </c>
      <c r="FY20" s="133">
        <f t="shared" si="106"/>
        <v>195.3</v>
      </c>
      <c r="FZ20" s="133">
        <f t="shared" si="107"/>
        <v>0</v>
      </c>
      <c r="GA20" s="133">
        <f t="shared" si="108"/>
        <v>0</v>
      </c>
      <c r="GB20" s="133">
        <f t="shared" si="109"/>
        <v>0</v>
      </c>
      <c r="GC20" s="133">
        <f t="shared" si="110"/>
        <v>0</v>
      </c>
      <c r="GD20" s="133">
        <f t="shared" si="111"/>
        <v>0</v>
      </c>
      <c r="GE20" s="133">
        <f t="shared" si="112"/>
        <v>0</v>
      </c>
      <c r="GF20" s="133">
        <f t="shared" si="113"/>
        <v>0</v>
      </c>
      <c r="GG20" s="133">
        <f t="shared" si="114"/>
        <v>0</v>
      </c>
      <c r="GH20" s="133">
        <f t="shared" si="115"/>
        <v>0</v>
      </c>
      <c r="GI20" s="133">
        <f t="shared" si="116"/>
        <v>6.8</v>
      </c>
      <c r="GJ20" s="133">
        <f t="shared" si="117"/>
        <v>0</v>
      </c>
      <c r="GK20" s="133">
        <f t="shared" si="118"/>
        <v>0</v>
      </c>
      <c r="GL20" s="133">
        <f t="shared" si="119"/>
        <v>0</v>
      </c>
      <c r="GM20" s="100">
        <f>SUM(CW20:GL20)</f>
        <v>399.04200000000003</v>
      </c>
      <c r="GN20" s="163">
        <f t="shared" si="22"/>
        <v>8</v>
      </c>
      <c r="GO20" s="21" t="str">
        <f t="shared" si="23"/>
        <v xml:space="preserve">RUBEN  HUIZA </v>
      </c>
      <c r="GP20" s="22" t="str">
        <f t="shared" si="24"/>
        <v>LCC</v>
      </c>
      <c r="GQ20" s="316">
        <v>15</v>
      </c>
      <c r="GR20" s="354">
        <f t="shared" si="25"/>
        <v>49.880250000000004</v>
      </c>
    </row>
    <row r="21" spans="1:200" ht="12.75" x14ac:dyDescent="0.2">
      <c r="A21" s="79">
        <f t="shared" si="26"/>
        <v>16</v>
      </c>
      <c r="B21" s="4" t="s">
        <v>123</v>
      </c>
      <c r="C21" s="77" t="s">
        <v>103</v>
      </c>
      <c r="D21" s="355">
        <v>39121</v>
      </c>
      <c r="E21" s="86" t="str">
        <f t="shared" si="10"/>
        <v>JUV</v>
      </c>
      <c r="F21" s="100"/>
      <c r="G21" s="100"/>
      <c r="H21" s="100"/>
      <c r="I21" s="100"/>
      <c r="J21" s="100"/>
      <c r="K21" s="100"/>
      <c r="L21" s="100"/>
      <c r="M21" s="100">
        <v>87.5</v>
      </c>
      <c r="N21" s="100"/>
      <c r="O21" s="100"/>
      <c r="P21" s="100"/>
      <c r="Q21" s="100"/>
      <c r="R21" s="100"/>
      <c r="S21" s="100"/>
      <c r="T21" s="100"/>
      <c r="U21" s="100">
        <v>9</v>
      </c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>
        <v>54</v>
      </c>
      <c r="AL21" s="100"/>
      <c r="AM21" s="100"/>
      <c r="AN21" s="100"/>
      <c r="AO21" s="100"/>
      <c r="AP21" s="100"/>
      <c r="AQ21" s="100">
        <v>32</v>
      </c>
      <c r="AR21" s="100"/>
      <c r="AS21" s="100"/>
      <c r="AT21" s="100"/>
      <c r="AU21" s="100"/>
      <c r="AV21" s="100"/>
      <c r="AW21" s="100"/>
      <c r="AX21" s="100"/>
      <c r="AY21" s="100"/>
      <c r="AZ21" s="100"/>
      <c r="BA21" s="100">
        <v>9</v>
      </c>
      <c r="BB21" s="100"/>
      <c r="BC21" s="100"/>
      <c r="BD21" s="100">
        <v>45</v>
      </c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>
        <v>8.1</v>
      </c>
      <c r="BQ21" s="100"/>
      <c r="BR21" s="100"/>
      <c r="BS21" s="100">
        <v>27</v>
      </c>
      <c r="BT21" s="100"/>
      <c r="BU21" s="100"/>
      <c r="BV21" s="100">
        <v>332</v>
      </c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63">
        <f t="shared" si="11"/>
        <v>9</v>
      </c>
      <c r="CW21" s="133">
        <f t="shared" si="27"/>
        <v>0</v>
      </c>
      <c r="CX21" s="133">
        <f t="shared" si="28"/>
        <v>0</v>
      </c>
      <c r="CY21" s="133">
        <f t="shared" si="29"/>
        <v>0</v>
      </c>
      <c r="CZ21" s="133">
        <f t="shared" si="30"/>
        <v>0</v>
      </c>
      <c r="DA21" s="133">
        <f t="shared" si="31"/>
        <v>0</v>
      </c>
      <c r="DB21" s="133">
        <f t="shared" si="32"/>
        <v>0</v>
      </c>
      <c r="DC21" s="133">
        <f t="shared" si="33"/>
        <v>0</v>
      </c>
      <c r="DD21" s="133">
        <f t="shared" si="34"/>
        <v>26.25</v>
      </c>
      <c r="DE21" s="133">
        <f t="shared" si="35"/>
        <v>0</v>
      </c>
      <c r="DF21" s="133">
        <f t="shared" si="36"/>
        <v>0</v>
      </c>
      <c r="DG21" s="133">
        <f t="shared" si="37"/>
        <v>0</v>
      </c>
      <c r="DH21" s="133">
        <f t="shared" si="120"/>
        <v>0</v>
      </c>
      <c r="DI21" s="133">
        <f t="shared" si="38"/>
        <v>0</v>
      </c>
      <c r="DJ21" s="133">
        <f t="shared" si="39"/>
        <v>0</v>
      </c>
      <c r="DK21" s="133">
        <f t="shared" si="40"/>
        <v>0</v>
      </c>
      <c r="DL21" s="310">
        <f t="shared" si="41"/>
        <v>3.33</v>
      </c>
      <c r="DM21" s="133">
        <f t="shared" si="42"/>
        <v>0</v>
      </c>
      <c r="DN21" s="133">
        <f t="shared" si="43"/>
        <v>0</v>
      </c>
      <c r="DO21" s="133">
        <f t="shared" si="44"/>
        <v>0</v>
      </c>
      <c r="DP21" s="133">
        <f t="shared" si="45"/>
        <v>0</v>
      </c>
      <c r="DQ21" s="133">
        <f t="shared" si="46"/>
        <v>0</v>
      </c>
      <c r="DR21" s="133">
        <f t="shared" si="47"/>
        <v>0</v>
      </c>
      <c r="DS21" s="133">
        <f t="shared" si="48"/>
        <v>0</v>
      </c>
      <c r="DT21" s="133">
        <f t="shared" si="49"/>
        <v>0</v>
      </c>
      <c r="DU21" s="133">
        <f t="shared" si="50"/>
        <v>0</v>
      </c>
      <c r="DV21" s="133">
        <f t="shared" si="51"/>
        <v>0</v>
      </c>
      <c r="DW21" s="133">
        <f t="shared" si="52"/>
        <v>0</v>
      </c>
      <c r="DX21" s="133">
        <f t="shared" si="53"/>
        <v>0</v>
      </c>
      <c r="DY21" s="133">
        <f t="shared" si="54"/>
        <v>0</v>
      </c>
      <c r="DZ21" s="133">
        <f t="shared" si="55"/>
        <v>0</v>
      </c>
      <c r="EA21" s="133">
        <f t="shared" si="56"/>
        <v>0</v>
      </c>
      <c r="EB21" s="133">
        <f t="shared" si="57"/>
        <v>23.76</v>
      </c>
      <c r="EC21" s="133">
        <f t="shared" si="58"/>
        <v>0</v>
      </c>
      <c r="ED21" s="133">
        <f t="shared" si="59"/>
        <v>0</v>
      </c>
      <c r="EE21" s="133">
        <f t="shared" si="60"/>
        <v>0</v>
      </c>
      <c r="EF21" s="133">
        <f t="shared" si="61"/>
        <v>0</v>
      </c>
      <c r="EG21" s="133">
        <f t="shared" si="62"/>
        <v>0</v>
      </c>
      <c r="EH21" s="133">
        <f t="shared" si="63"/>
        <v>16.32</v>
      </c>
      <c r="EI21" s="133">
        <f t="shared" si="64"/>
        <v>0</v>
      </c>
      <c r="EJ21" s="133">
        <f t="shared" si="65"/>
        <v>0</v>
      </c>
      <c r="EK21" s="133">
        <f t="shared" si="66"/>
        <v>0</v>
      </c>
      <c r="EL21" s="133">
        <f t="shared" si="67"/>
        <v>0</v>
      </c>
      <c r="EM21" s="133">
        <f t="shared" si="68"/>
        <v>0</v>
      </c>
      <c r="EN21" s="133">
        <f t="shared" si="69"/>
        <v>0</v>
      </c>
      <c r="EO21" s="133">
        <f t="shared" si="70"/>
        <v>0</v>
      </c>
      <c r="EP21" s="133">
        <f t="shared" si="71"/>
        <v>0</v>
      </c>
      <c r="EQ21" s="133">
        <f t="shared" si="72"/>
        <v>0</v>
      </c>
      <c r="ER21" s="133">
        <f t="shared" si="73"/>
        <v>5.8500000000000005</v>
      </c>
      <c r="ES21" s="133">
        <f t="shared" si="74"/>
        <v>0</v>
      </c>
      <c r="ET21" s="133">
        <f t="shared" si="75"/>
        <v>0</v>
      </c>
      <c r="EU21" s="133">
        <f t="shared" si="76"/>
        <v>29.25</v>
      </c>
      <c r="EV21" s="133">
        <f t="shared" si="77"/>
        <v>0</v>
      </c>
      <c r="EW21" s="133">
        <f t="shared" si="78"/>
        <v>0</v>
      </c>
      <c r="EX21" s="133">
        <f t="shared" si="79"/>
        <v>0</v>
      </c>
      <c r="EY21" s="133">
        <f t="shared" si="80"/>
        <v>0</v>
      </c>
      <c r="EZ21" s="133">
        <f t="shared" si="81"/>
        <v>0</v>
      </c>
      <c r="FA21" s="133">
        <f t="shared" si="82"/>
        <v>0</v>
      </c>
      <c r="FB21" s="133">
        <f t="shared" si="83"/>
        <v>0</v>
      </c>
      <c r="FC21" s="133">
        <f t="shared" si="84"/>
        <v>0</v>
      </c>
      <c r="FD21" s="133">
        <f t="shared" si="85"/>
        <v>0</v>
      </c>
      <c r="FE21" s="133">
        <f t="shared" si="86"/>
        <v>0</v>
      </c>
      <c r="FF21" s="133">
        <f t="shared" si="87"/>
        <v>0</v>
      </c>
      <c r="FG21" s="133">
        <f t="shared" si="88"/>
        <v>6.399</v>
      </c>
      <c r="FH21" s="133">
        <f t="shared" si="89"/>
        <v>0</v>
      </c>
      <c r="FI21" s="133">
        <f t="shared" si="90"/>
        <v>0</v>
      </c>
      <c r="FJ21" s="133">
        <f t="shared" si="91"/>
        <v>21.330000000000002</v>
      </c>
      <c r="FK21" s="133">
        <f t="shared" si="92"/>
        <v>0</v>
      </c>
      <c r="FL21" s="133">
        <f t="shared" si="93"/>
        <v>0</v>
      </c>
      <c r="FM21" s="133">
        <f t="shared" si="94"/>
        <v>262.28000000000003</v>
      </c>
      <c r="FN21" s="133">
        <f t="shared" si="95"/>
        <v>0</v>
      </c>
      <c r="FO21" s="133">
        <f t="shared" si="96"/>
        <v>0</v>
      </c>
      <c r="FP21" s="133">
        <f t="shared" si="97"/>
        <v>0</v>
      </c>
      <c r="FQ21" s="133">
        <f t="shared" si="98"/>
        <v>0</v>
      </c>
      <c r="FR21" s="133">
        <f t="shared" si="99"/>
        <v>0</v>
      </c>
      <c r="FS21" s="133">
        <f t="shared" si="100"/>
        <v>0</v>
      </c>
      <c r="FT21" s="133">
        <f t="shared" si="101"/>
        <v>0</v>
      </c>
      <c r="FU21" s="133">
        <f t="shared" si="102"/>
        <v>0</v>
      </c>
      <c r="FV21" s="133">
        <f t="shared" si="103"/>
        <v>0</v>
      </c>
      <c r="FW21" s="133">
        <f t="shared" si="104"/>
        <v>0</v>
      </c>
      <c r="FX21" s="133">
        <f t="shared" si="105"/>
        <v>0</v>
      </c>
      <c r="FY21" s="133">
        <f t="shared" si="106"/>
        <v>0</v>
      </c>
      <c r="FZ21" s="133">
        <f t="shared" si="107"/>
        <v>0</v>
      </c>
      <c r="GA21" s="133">
        <f t="shared" si="108"/>
        <v>0</v>
      </c>
      <c r="GB21" s="133">
        <f t="shared" si="109"/>
        <v>0</v>
      </c>
      <c r="GC21" s="133">
        <f t="shared" si="110"/>
        <v>0</v>
      </c>
      <c r="GD21" s="133">
        <f t="shared" si="111"/>
        <v>0</v>
      </c>
      <c r="GE21" s="133">
        <f t="shared" si="112"/>
        <v>0</v>
      </c>
      <c r="GF21" s="133">
        <f t="shared" si="113"/>
        <v>0</v>
      </c>
      <c r="GG21" s="133">
        <f t="shared" si="114"/>
        <v>0</v>
      </c>
      <c r="GH21" s="133">
        <f t="shared" si="115"/>
        <v>0</v>
      </c>
      <c r="GI21" s="133">
        <f t="shared" si="116"/>
        <v>0</v>
      </c>
      <c r="GJ21" s="133">
        <f t="shared" si="117"/>
        <v>0</v>
      </c>
      <c r="GK21" s="133">
        <f t="shared" si="118"/>
        <v>0</v>
      </c>
      <c r="GL21" s="133">
        <f t="shared" si="119"/>
        <v>0</v>
      </c>
      <c r="GM21" s="146">
        <f>SUM(CW21:GL21)-DL21</f>
        <v>391.43900000000002</v>
      </c>
      <c r="GN21" s="163">
        <f t="shared" si="22"/>
        <v>9</v>
      </c>
      <c r="GO21" s="21" t="str">
        <f t="shared" si="23"/>
        <v>JUAN A RODRIGUEZ</v>
      </c>
      <c r="GP21" s="22" t="str">
        <f t="shared" si="24"/>
        <v>IZCC</v>
      </c>
      <c r="GQ21" s="316">
        <v>16</v>
      </c>
      <c r="GR21" s="354">
        <f t="shared" si="25"/>
        <v>48.929875000000003</v>
      </c>
    </row>
    <row r="22" spans="1:200" ht="12.75" x14ac:dyDescent="0.2">
      <c r="A22" s="79">
        <f t="shared" si="26"/>
        <v>17</v>
      </c>
      <c r="B22" s="38" t="s">
        <v>125</v>
      </c>
      <c r="C22" s="61" t="s">
        <v>113</v>
      </c>
      <c r="D22" s="355">
        <v>39473</v>
      </c>
      <c r="E22" s="86" t="str">
        <f t="shared" si="10"/>
        <v>PJUV</v>
      </c>
      <c r="F22" s="100"/>
      <c r="G22" s="100"/>
      <c r="H22" s="100"/>
      <c r="I22" s="100"/>
      <c r="J22" s="100"/>
      <c r="K22" s="100"/>
      <c r="L22" s="100"/>
      <c r="M22" s="100">
        <v>19</v>
      </c>
      <c r="N22" s="100"/>
      <c r="O22" s="100"/>
      <c r="P22" s="100"/>
      <c r="Q22" s="100"/>
      <c r="R22" s="100"/>
      <c r="S22" s="100"/>
      <c r="T22" s="100"/>
      <c r="U22" s="100">
        <v>14.4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>
        <v>72</v>
      </c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>
        <v>7.2</v>
      </c>
      <c r="BB22" s="100"/>
      <c r="BC22" s="100"/>
      <c r="BD22" s="100"/>
      <c r="BE22" s="100"/>
      <c r="BF22" s="100"/>
      <c r="BG22" s="100"/>
      <c r="BH22" s="100"/>
      <c r="BI22" s="100"/>
      <c r="BJ22" s="100">
        <v>44.4</v>
      </c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>
        <v>88</v>
      </c>
      <c r="CA22" s="100">
        <v>210</v>
      </c>
      <c r="CB22" s="100"/>
      <c r="CC22" s="100"/>
      <c r="CD22" s="100"/>
      <c r="CE22" s="100"/>
      <c r="CF22" s="100"/>
      <c r="CG22" s="100"/>
      <c r="CH22" s="100">
        <v>25.6</v>
      </c>
      <c r="CI22" s="100"/>
      <c r="CJ22" s="100"/>
      <c r="CK22" s="100"/>
      <c r="CL22" s="100">
        <v>16</v>
      </c>
      <c r="CM22" s="100"/>
      <c r="CN22" s="100"/>
      <c r="CO22" s="100"/>
      <c r="CP22" s="100"/>
      <c r="CQ22" s="100"/>
      <c r="CR22" s="100"/>
      <c r="CS22" s="100"/>
      <c r="CT22" s="100"/>
      <c r="CU22" s="100"/>
      <c r="CV22" s="163">
        <f t="shared" si="11"/>
        <v>9</v>
      </c>
      <c r="CW22" s="133">
        <f t="shared" si="27"/>
        <v>0</v>
      </c>
      <c r="CX22" s="133">
        <f t="shared" si="28"/>
        <v>0</v>
      </c>
      <c r="CY22" s="133">
        <f t="shared" si="29"/>
        <v>0</v>
      </c>
      <c r="CZ22" s="133">
        <f t="shared" si="30"/>
        <v>0</v>
      </c>
      <c r="DA22" s="133">
        <f t="shared" si="31"/>
        <v>0</v>
      </c>
      <c r="DB22" s="133">
        <f t="shared" si="32"/>
        <v>0</v>
      </c>
      <c r="DC22" s="133">
        <f t="shared" si="33"/>
        <v>0</v>
      </c>
      <c r="DD22" s="133">
        <f t="shared" si="34"/>
        <v>5.7</v>
      </c>
      <c r="DE22" s="133">
        <f t="shared" si="35"/>
        <v>0</v>
      </c>
      <c r="DF22" s="133">
        <f t="shared" si="36"/>
        <v>0</v>
      </c>
      <c r="DG22" s="133">
        <f t="shared" si="37"/>
        <v>0</v>
      </c>
      <c r="DH22" s="133">
        <f t="shared" si="120"/>
        <v>0</v>
      </c>
      <c r="DI22" s="133">
        <f t="shared" si="38"/>
        <v>0</v>
      </c>
      <c r="DJ22" s="133">
        <f t="shared" si="39"/>
        <v>0</v>
      </c>
      <c r="DK22" s="133">
        <f t="shared" si="40"/>
        <v>0</v>
      </c>
      <c r="DL22" s="310">
        <f t="shared" si="41"/>
        <v>5.3280000000000003</v>
      </c>
      <c r="DM22" s="133">
        <f t="shared" si="42"/>
        <v>0</v>
      </c>
      <c r="DN22" s="133">
        <f t="shared" si="43"/>
        <v>0</v>
      </c>
      <c r="DO22" s="133">
        <f t="shared" si="44"/>
        <v>0</v>
      </c>
      <c r="DP22" s="133">
        <f t="shared" si="45"/>
        <v>0</v>
      </c>
      <c r="DQ22" s="133">
        <f t="shared" si="46"/>
        <v>0</v>
      </c>
      <c r="DR22" s="133">
        <f t="shared" si="47"/>
        <v>0</v>
      </c>
      <c r="DS22" s="133">
        <f t="shared" si="48"/>
        <v>0</v>
      </c>
      <c r="DT22" s="133">
        <f t="shared" si="49"/>
        <v>0</v>
      </c>
      <c r="DU22" s="133">
        <f t="shared" si="50"/>
        <v>0</v>
      </c>
      <c r="DV22" s="133">
        <f t="shared" si="51"/>
        <v>0</v>
      </c>
      <c r="DW22" s="133">
        <f t="shared" si="52"/>
        <v>0</v>
      </c>
      <c r="DX22" s="133">
        <f t="shared" si="53"/>
        <v>0</v>
      </c>
      <c r="DY22" s="133">
        <f t="shared" si="54"/>
        <v>0</v>
      </c>
      <c r="DZ22" s="133">
        <f t="shared" si="55"/>
        <v>0</v>
      </c>
      <c r="EA22" s="133">
        <f t="shared" si="56"/>
        <v>0</v>
      </c>
      <c r="EB22" s="133">
        <f t="shared" si="57"/>
        <v>31.68</v>
      </c>
      <c r="EC22" s="133">
        <f t="shared" si="58"/>
        <v>0</v>
      </c>
      <c r="ED22" s="133">
        <f t="shared" si="59"/>
        <v>0</v>
      </c>
      <c r="EE22" s="133">
        <f t="shared" si="60"/>
        <v>0</v>
      </c>
      <c r="EF22" s="133">
        <f t="shared" si="61"/>
        <v>0</v>
      </c>
      <c r="EG22" s="133">
        <f t="shared" si="62"/>
        <v>0</v>
      </c>
      <c r="EH22" s="133">
        <f t="shared" si="63"/>
        <v>0</v>
      </c>
      <c r="EI22" s="133">
        <f t="shared" si="64"/>
        <v>0</v>
      </c>
      <c r="EJ22" s="133">
        <f t="shared" si="65"/>
        <v>0</v>
      </c>
      <c r="EK22" s="133">
        <f t="shared" si="66"/>
        <v>0</v>
      </c>
      <c r="EL22" s="133">
        <f t="shared" si="67"/>
        <v>0</v>
      </c>
      <c r="EM22" s="133">
        <f t="shared" si="68"/>
        <v>0</v>
      </c>
      <c r="EN22" s="133">
        <f t="shared" si="69"/>
        <v>0</v>
      </c>
      <c r="EO22" s="133">
        <f t="shared" si="70"/>
        <v>0</v>
      </c>
      <c r="EP22" s="133">
        <f t="shared" si="71"/>
        <v>0</v>
      </c>
      <c r="EQ22" s="133">
        <f t="shared" si="72"/>
        <v>0</v>
      </c>
      <c r="ER22" s="310">
        <f t="shared" si="73"/>
        <v>4.6800000000000006</v>
      </c>
      <c r="ES22" s="133">
        <f t="shared" si="74"/>
        <v>0</v>
      </c>
      <c r="ET22" s="133">
        <f t="shared" si="75"/>
        <v>0</v>
      </c>
      <c r="EU22" s="133">
        <f t="shared" si="76"/>
        <v>0</v>
      </c>
      <c r="EV22" s="133">
        <f t="shared" si="77"/>
        <v>0</v>
      </c>
      <c r="EW22" s="133">
        <f t="shared" si="78"/>
        <v>0</v>
      </c>
      <c r="EX22" s="133">
        <f t="shared" si="79"/>
        <v>0</v>
      </c>
      <c r="EY22" s="133">
        <f t="shared" si="80"/>
        <v>0</v>
      </c>
      <c r="EZ22" s="133">
        <f t="shared" si="81"/>
        <v>0</v>
      </c>
      <c r="FA22" s="133">
        <f t="shared" si="82"/>
        <v>31.967999999999996</v>
      </c>
      <c r="FB22" s="133">
        <f t="shared" si="83"/>
        <v>0</v>
      </c>
      <c r="FC22" s="133">
        <f t="shared" si="84"/>
        <v>0</v>
      </c>
      <c r="FD22" s="133">
        <f t="shared" si="85"/>
        <v>0</v>
      </c>
      <c r="FE22" s="133">
        <f t="shared" si="86"/>
        <v>0</v>
      </c>
      <c r="FF22" s="133">
        <f t="shared" si="87"/>
        <v>0</v>
      </c>
      <c r="FG22" s="133">
        <f t="shared" si="88"/>
        <v>0</v>
      </c>
      <c r="FH22" s="133">
        <f t="shared" si="89"/>
        <v>0</v>
      </c>
      <c r="FI22" s="133">
        <f t="shared" si="90"/>
        <v>0</v>
      </c>
      <c r="FJ22" s="133">
        <f t="shared" si="91"/>
        <v>0</v>
      </c>
      <c r="FK22" s="133">
        <f t="shared" si="92"/>
        <v>0</v>
      </c>
      <c r="FL22" s="133">
        <f t="shared" si="93"/>
        <v>0</v>
      </c>
      <c r="FM22" s="133">
        <f t="shared" si="94"/>
        <v>0</v>
      </c>
      <c r="FN22" s="133">
        <f t="shared" si="95"/>
        <v>0</v>
      </c>
      <c r="FO22" s="133">
        <f t="shared" si="96"/>
        <v>0</v>
      </c>
      <c r="FP22" s="133">
        <f t="shared" si="97"/>
        <v>0</v>
      </c>
      <c r="FQ22" s="133">
        <f t="shared" si="98"/>
        <v>75.679999999999993</v>
      </c>
      <c r="FR22" s="133">
        <f t="shared" si="99"/>
        <v>180.6</v>
      </c>
      <c r="FS22" s="133">
        <f t="shared" si="100"/>
        <v>0</v>
      </c>
      <c r="FT22" s="133">
        <f t="shared" si="101"/>
        <v>0</v>
      </c>
      <c r="FU22" s="133">
        <f t="shared" si="102"/>
        <v>0</v>
      </c>
      <c r="FV22" s="133">
        <f t="shared" si="103"/>
        <v>0</v>
      </c>
      <c r="FW22" s="133">
        <f t="shared" si="104"/>
        <v>0</v>
      </c>
      <c r="FX22" s="133">
        <f t="shared" si="105"/>
        <v>0</v>
      </c>
      <c r="FY22" s="133">
        <f t="shared" si="106"/>
        <v>23.808000000000003</v>
      </c>
      <c r="FZ22" s="133">
        <f t="shared" si="107"/>
        <v>0</v>
      </c>
      <c r="GA22" s="133">
        <f t="shared" si="108"/>
        <v>0</v>
      </c>
      <c r="GB22" s="133">
        <f t="shared" si="109"/>
        <v>0</v>
      </c>
      <c r="GC22" s="133">
        <f t="shared" si="110"/>
        <v>14.88</v>
      </c>
      <c r="GD22" s="133">
        <f t="shared" si="111"/>
        <v>0</v>
      </c>
      <c r="GE22" s="133">
        <f t="shared" si="112"/>
        <v>0</v>
      </c>
      <c r="GF22" s="133">
        <f t="shared" si="113"/>
        <v>0</v>
      </c>
      <c r="GG22" s="133">
        <f t="shared" si="114"/>
        <v>0</v>
      </c>
      <c r="GH22" s="133">
        <f t="shared" si="115"/>
        <v>0</v>
      </c>
      <c r="GI22" s="133">
        <f t="shared" si="116"/>
        <v>0</v>
      </c>
      <c r="GJ22" s="133">
        <f t="shared" si="117"/>
        <v>0</v>
      </c>
      <c r="GK22" s="133">
        <f t="shared" si="118"/>
        <v>0</v>
      </c>
      <c r="GL22" s="133">
        <f t="shared" si="119"/>
        <v>0</v>
      </c>
      <c r="GM22" s="146">
        <f>SUM(CW22:GL22)-DL22</f>
        <v>368.99599999999998</v>
      </c>
      <c r="GN22" s="163">
        <f t="shared" si="22"/>
        <v>9</v>
      </c>
      <c r="GO22" s="21" t="str">
        <f t="shared" si="23"/>
        <v>SANTIAGO BIANCHI</v>
      </c>
      <c r="GP22" s="22" t="str">
        <f t="shared" si="24"/>
        <v>LCC</v>
      </c>
      <c r="GQ22" s="316">
        <v>17</v>
      </c>
      <c r="GR22" s="354">
        <f t="shared" si="25"/>
        <v>46.124499999999998</v>
      </c>
    </row>
    <row r="23" spans="1:200" ht="12.95" customHeight="1" x14ac:dyDescent="0.2">
      <c r="A23" s="79">
        <f t="shared" si="26"/>
        <v>18</v>
      </c>
      <c r="B23" s="38" t="s">
        <v>126</v>
      </c>
      <c r="C23" s="61" t="s">
        <v>103</v>
      </c>
      <c r="D23" s="355">
        <v>38913</v>
      </c>
      <c r="E23" s="86" t="str">
        <f t="shared" si="10"/>
        <v>JUV</v>
      </c>
      <c r="F23" s="100"/>
      <c r="G23" s="100"/>
      <c r="H23" s="100"/>
      <c r="I23" s="100"/>
      <c r="J23" s="100"/>
      <c r="K23" s="100"/>
      <c r="L23" s="100"/>
      <c r="M23" s="100">
        <v>6.8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>
        <v>36</v>
      </c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>
        <v>57.5</v>
      </c>
      <c r="CA23" s="100">
        <v>84</v>
      </c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>
        <v>4</v>
      </c>
      <c r="CM23" s="100"/>
      <c r="CN23" s="100"/>
      <c r="CO23" s="100"/>
      <c r="CP23" s="100"/>
      <c r="CQ23" s="100"/>
      <c r="CR23" s="100">
        <v>55</v>
      </c>
      <c r="CS23" s="100"/>
      <c r="CT23" s="100"/>
      <c r="CU23" s="100"/>
      <c r="CV23" s="163">
        <f t="shared" si="11"/>
        <v>6</v>
      </c>
      <c r="CW23" s="133">
        <f t="shared" si="27"/>
        <v>0</v>
      </c>
      <c r="CX23" s="133">
        <f t="shared" si="28"/>
        <v>0</v>
      </c>
      <c r="CY23" s="133">
        <f t="shared" si="29"/>
        <v>0</v>
      </c>
      <c r="CZ23" s="133">
        <f t="shared" si="30"/>
        <v>0</v>
      </c>
      <c r="DA23" s="133">
        <f t="shared" si="31"/>
        <v>0</v>
      </c>
      <c r="DB23" s="133">
        <f t="shared" si="32"/>
        <v>0</v>
      </c>
      <c r="DC23" s="133">
        <f t="shared" si="33"/>
        <v>0</v>
      </c>
      <c r="DD23" s="133">
        <f t="shared" si="34"/>
        <v>2.04</v>
      </c>
      <c r="DE23" s="133">
        <f t="shared" si="35"/>
        <v>0</v>
      </c>
      <c r="DF23" s="133">
        <f t="shared" si="36"/>
        <v>0</v>
      </c>
      <c r="DG23" s="133">
        <f t="shared" si="37"/>
        <v>0</v>
      </c>
      <c r="DH23" s="133">
        <f t="shared" si="120"/>
        <v>0</v>
      </c>
      <c r="DI23" s="133">
        <f t="shared" si="38"/>
        <v>0</v>
      </c>
      <c r="DJ23" s="133">
        <f t="shared" si="39"/>
        <v>0</v>
      </c>
      <c r="DK23" s="133">
        <f t="shared" si="40"/>
        <v>0</v>
      </c>
      <c r="DL23" s="133">
        <f t="shared" si="41"/>
        <v>0</v>
      </c>
      <c r="DM23" s="133">
        <f t="shared" si="42"/>
        <v>0</v>
      </c>
      <c r="DN23" s="133">
        <f t="shared" si="43"/>
        <v>0</v>
      </c>
      <c r="DO23" s="133">
        <f t="shared" si="44"/>
        <v>0</v>
      </c>
      <c r="DP23" s="133">
        <f t="shared" si="45"/>
        <v>0</v>
      </c>
      <c r="DQ23" s="133">
        <f t="shared" si="46"/>
        <v>0</v>
      </c>
      <c r="DR23" s="133">
        <f t="shared" si="47"/>
        <v>0</v>
      </c>
      <c r="DS23" s="133">
        <f t="shared" si="48"/>
        <v>0</v>
      </c>
      <c r="DT23" s="133">
        <f t="shared" si="49"/>
        <v>0</v>
      </c>
      <c r="DU23" s="133">
        <f t="shared" si="50"/>
        <v>0</v>
      </c>
      <c r="DV23" s="133">
        <f t="shared" si="51"/>
        <v>0</v>
      </c>
      <c r="DW23" s="133">
        <f t="shared" si="52"/>
        <v>0</v>
      </c>
      <c r="DX23" s="133">
        <f t="shared" si="53"/>
        <v>0</v>
      </c>
      <c r="DY23" s="133">
        <f t="shared" si="54"/>
        <v>0</v>
      </c>
      <c r="DZ23" s="133">
        <f t="shared" si="55"/>
        <v>0</v>
      </c>
      <c r="EA23" s="133">
        <f t="shared" si="56"/>
        <v>0</v>
      </c>
      <c r="EB23" s="133">
        <f t="shared" si="57"/>
        <v>15.84</v>
      </c>
      <c r="EC23" s="133">
        <f t="shared" si="58"/>
        <v>0</v>
      </c>
      <c r="ED23" s="133">
        <f t="shared" si="59"/>
        <v>0</v>
      </c>
      <c r="EE23" s="133">
        <f t="shared" si="60"/>
        <v>0</v>
      </c>
      <c r="EF23" s="133">
        <f t="shared" si="61"/>
        <v>0</v>
      </c>
      <c r="EG23" s="133">
        <f t="shared" si="62"/>
        <v>0</v>
      </c>
      <c r="EH23" s="133">
        <f t="shared" si="63"/>
        <v>0</v>
      </c>
      <c r="EI23" s="133">
        <f t="shared" si="64"/>
        <v>0</v>
      </c>
      <c r="EJ23" s="133">
        <f t="shared" si="65"/>
        <v>0</v>
      </c>
      <c r="EK23" s="133">
        <f t="shared" si="66"/>
        <v>0</v>
      </c>
      <c r="EL23" s="133">
        <f t="shared" si="67"/>
        <v>0</v>
      </c>
      <c r="EM23" s="133">
        <f t="shared" si="68"/>
        <v>0</v>
      </c>
      <c r="EN23" s="133">
        <f t="shared" si="69"/>
        <v>0</v>
      </c>
      <c r="EO23" s="133">
        <f t="shared" si="70"/>
        <v>0</v>
      </c>
      <c r="EP23" s="133">
        <f t="shared" si="71"/>
        <v>0</v>
      </c>
      <c r="EQ23" s="133">
        <f t="shared" si="72"/>
        <v>0</v>
      </c>
      <c r="ER23" s="133">
        <f t="shared" si="73"/>
        <v>0</v>
      </c>
      <c r="ES23" s="133">
        <f t="shared" si="74"/>
        <v>0</v>
      </c>
      <c r="ET23" s="133">
        <f t="shared" si="75"/>
        <v>0</v>
      </c>
      <c r="EU23" s="133">
        <f t="shared" si="76"/>
        <v>0</v>
      </c>
      <c r="EV23" s="133">
        <f t="shared" si="77"/>
        <v>0</v>
      </c>
      <c r="EW23" s="133">
        <f t="shared" si="78"/>
        <v>0</v>
      </c>
      <c r="EX23" s="133">
        <f t="shared" si="79"/>
        <v>0</v>
      </c>
      <c r="EY23" s="133">
        <f t="shared" si="80"/>
        <v>0</v>
      </c>
      <c r="EZ23" s="133">
        <f t="shared" si="81"/>
        <v>0</v>
      </c>
      <c r="FA23" s="133">
        <f t="shared" si="82"/>
        <v>0</v>
      </c>
      <c r="FB23" s="133">
        <f t="shared" si="83"/>
        <v>0</v>
      </c>
      <c r="FC23" s="133">
        <f t="shared" si="84"/>
        <v>0</v>
      </c>
      <c r="FD23" s="133">
        <f t="shared" si="85"/>
        <v>0</v>
      </c>
      <c r="FE23" s="133">
        <f t="shared" si="86"/>
        <v>0</v>
      </c>
      <c r="FF23" s="133">
        <f t="shared" si="87"/>
        <v>0</v>
      </c>
      <c r="FG23" s="133">
        <f t="shared" si="88"/>
        <v>0</v>
      </c>
      <c r="FH23" s="133">
        <f t="shared" si="89"/>
        <v>0</v>
      </c>
      <c r="FI23" s="133">
        <f t="shared" si="90"/>
        <v>0</v>
      </c>
      <c r="FJ23" s="133">
        <f t="shared" si="91"/>
        <v>0</v>
      </c>
      <c r="FK23" s="133">
        <f t="shared" si="92"/>
        <v>0</v>
      </c>
      <c r="FL23" s="133">
        <f t="shared" si="93"/>
        <v>0</v>
      </c>
      <c r="FM23" s="133">
        <f t="shared" si="94"/>
        <v>0</v>
      </c>
      <c r="FN23" s="133">
        <f t="shared" si="95"/>
        <v>0</v>
      </c>
      <c r="FO23" s="133">
        <f t="shared" si="96"/>
        <v>0</v>
      </c>
      <c r="FP23" s="133">
        <f t="shared" si="97"/>
        <v>0</v>
      </c>
      <c r="FQ23" s="133">
        <f t="shared" si="98"/>
        <v>49.449999999999996</v>
      </c>
      <c r="FR23" s="133">
        <f t="shared" si="99"/>
        <v>72.239999999999995</v>
      </c>
      <c r="FS23" s="133">
        <f t="shared" si="100"/>
        <v>0</v>
      </c>
      <c r="FT23" s="133">
        <f t="shared" si="101"/>
        <v>0</v>
      </c>
      <c r="FU23" s="133">
        <f t="shared" si="102"/>
        <v>0</v>
      </c>
      <c r="FV23" s="133">
        <f t="shared" si="103"/>
        <v>0</v>
      </c>
      <c r="FW23" s="133">
        <f t="shared" si="104"/>
        <v>0</v>
      </c>
      <c r="FX23" s="133">
        <f t="shared" si="105"/>
        <v>0</v>
      </c>
      <c r="FY23" s="133">
        <f t="shared" si="106"/>
        <v>0</v>
      </c>
      <c r="FZ23" s="133">
        <f t="shared" si="107"/>
        <v>0</v>
      </c>
      <c r="GA23" s="133">
        <f t="shared" si="108"/>
        <v>0</v>
      </c>
      <c r="GB23" s="133">
        <f t="shared" si="109"/>
        <v>0</v>
      </c>
      <c r="GC23" s="133">
        <f t="shared" si="110"/>
        <v>3.72</v>
      </c>
      <c r="GD23" s="133">
        <f t="shared" si="111"/>
        <v>0</v>
      </c>
      <c r="GE23" s="133">
        <f t="shared" si="112"/>
        <v>0</v>
      </c>
      <c r="GF23" s="133">
        <f t="shared" si="113"/>
        <v>0</v>
      </c>
      <c r="GG23" s="133">
        <f t="shared" si="114"/>
        <v>0</v>
      </c>
      <c r="GH23" s="133">
        <f t="shared" si="115"/>
        <v>0</v>
      </c>
      <c r="GI23" s="133">
        <f t="shared" si="116"/>
        <v>55</v>
      </c>
      <c r="GJ23" s="133">
        <f t="shared" si="117"/>
        <v>0</v>
      </c>
      <c r="GK23" s="133">
        <f t="shared" si="118"/>
        <v>0</v>
      </c>
      <c r="GL23" s="133">
        <f t="shared" si="119"/>
        <v>0</v>
      </c>
      <c r="GM23" s="100">
        <f t="shared" ref="GM23:GM54" si="121">SUM(CW23:GL23)</f>
        <v>198.29</v>
      </c>
      <c r="GN23" s="163">
        <f t="shared" si="22"/>
        <v>6</v>
      </c>
      <c r="GO23" s="21" t="str">
        <f t="shared" si="23"/>
        <v>DIEGO GARCIA</v>
      </c>
      <c r="GP23" s="22" t="str">
        <f t="shared" si="24"/>
        <v>IZCC</v>
      </c>
      <c r="GQ23" s="316">
        <v>18</v>
      </c>
      <c r="GR23" s="354">
        <f t="shared" si="25"/>
        <v>33.048333333333332</v>
      </c>
    </row>
    <row r="24" spans="1:200" ht="12.95" customHeight="1" x14ac:dyDescent="0.2">
      <c r="A24" s="79">
        <f t="shared" si="26"/>
        <v>19</v>
      </c>
      <c r="B24" s="27" t="s">
        <v>127</v>
      </c>
      <c r="C24" s="61" t="s">
        <v>107</v>
      </c>
      <c r="D24" s="355">
        <v>39135</v>
      </c>
      <c r="E24" s="86" t="str">
        <f t="shared" si="10"/>
        <v>JUV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>
        <v>162</v>
      </c>
      <c r="AJ24" s="100"/>
      <c r="AK24" s="100">
        <v>28.8</v>
      </c>
      <c r="AL24" s="100"/>
      <c r="AM24" s="100"/>
      <c r="AN24" s="100"/>
      <c r="AO24" s="100"/>
      <c r="AP24" s="100"/>
      <c r="AQ24" s="100"/>
      <c r="AR24" s="100"/>
      <c r="AS24" s="100">
        <v>14.4</v>
      </c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>
        <v>52</v>
      </c>
      <c r="CI24" s="100"/>
      <c r="CJ24" s="100"/>
      <c r="CK24" s="100"/>
      <c r="CL24" s="100"/>
      <c r="CM24" s="100"/>
      <c r="CN24" s="100"/>
      <c r="CO24" s="100"/>
      <c r="CP24" s="100"/>
      <c r="CQ24" s="100"/>
      <c r="CR24" s="100">
        <v>45</v>
      </c>
      <c r="CS24" s="100"/>
      <c r="CT24" s="100"/>
      <c r="CU24" s="100"/>
      <c r="CV24" s="163">
        <f t="shared" si="11"/>
        <v>5</v>
      </c>
      <c r="CW24" s="133">
        <f t="shared" si="27"/>
        <v>0</v>
      </c>
      <c r="CX24" s="133">
        <f t="shared" si="28"/>
        <v>0</v>
      </c>
      <c r="CY24" s="133">
        <f t="shared" si="29"/>
        <v>0</v>
      </c>
      <c r="CZ24" s="133">
        <f t="shared" si="30"/>
        <v>0</v>
      </c>
      <c r="DA24" s="133">
        <f t="shared" si="31"/>
        <v>0</v>
      </c>
      <c r="DB24" s="133">
        <f t="shared" si="32"/>
        <v>0</v>
      </c>
      <c r="DC24" s="133">
        <f t="shared" si="33"/>
        <v>0</v>
      </c>
      <c r="DD24" s="133">
        <f t="shared" si="34"/>
        <v>0</v>
      </c>
      <c r="DE24" s="133">
        <f t="shared" si="35"/>
        <v>0</v>
      </c>
      <c r="DF24" s="133">
        <f t="shared" si="36"/>
        <v>0</v>
      </c>
      <c r="DG24" s="133">
        <f t="shared" si="37"/>
        <v>0</v>
      </c>
      <c r="DH24" s="133">
        <f t="shared" si="120"/>
        <v>0</v>
      </c>
      <c r="DI24" s="133">
        <f t="shared" si="38"/>
        <v>0</v>
      </c>
      <c r="DJ24" s="133">
        <f t="shared" si="39"/>
        <v>0</v>
      </c>
      <c r="DK24" s="133">
        <f t="shared" si="40"/>
        <v>0</v>
      </c>
      <c r="DL24" s="133">
        <f t="shared" si="41"/>
        <v>0</v>
      </c>
      <c r="DM24" s="133">
        <f t="shared" si="42"/>
        <v>0</v>
      </c>
      <c r="DN24" s="133">
        <f t="shared" si="43"/>
        <v>0</v>
      </c>
      <c r="DO24" s="133">
        <f t="shared" si="44"/>
        <v>0</v>
      </c>
      <c r="DP24" s="133">
        <f t="shared" si="45"/>
        <v>0</v>
      </c>
      <c r="DQ24" s="133">
        <f t="shared" si="46"/>
        <v>0</v>
      </c>
      <c r="DR24" s="133">
        <f t="shared" si="47"/>
        <v>0</v>
      </c>
      <c r="DS24" s="133">
        <f t="shared" si="48"/>
        <v>0</v>
      </c>
      <c r="DT24" s="133">
        <f t="shared" si="49"/>
        <v>0</v>
      </c>
      <c r="DU24" s="133">
        <f t="shared" si="50"/>
        <v>0</v>
      </c>
      <c r="DV24" s="133">
        <f t="shared" si="51"/>
        <v>0</v>
      </c>
      <c r="DW24" s="133">
        <f t="shared" si="52"/>
        <v>0</v>
      </c>
      <c r="DX24" s="133">
        <f t="shared" si="53"/>
        <v>0</v>
      </c>
      <c r="DY24" s="133">
        <f t="shared" si="54"/>
        <v>0</v>
      </c>
      <c r="DZ24" s="133">
        <f t="shared" si="55"/>
        <v>71.28</v>
      </c>
      <c r="EA24" s="133">
        <f t="shared" si="56"/>
        <v>0</v>
      </c>
      <c r="EB24" s="133">
        <f t="shared" si="57"/>
        <v>12.672000000000001</v>
      </c>
      <c r="EC24" s="133">
        <f t="shared" si="58"/>
        <v>0</v>
      </c>
      <c r="ED24" s="133">
        <f t="shared" si="59"/>
        <v>0</v>
      </c>
      <c r="EE24" s="133">
        <f t="shared" si="60"/>
        <v>0</v>
      </c>
      <c r="EF24" s="133">
        <f t="shared" si="61"/>
        <v>0</v>
      </c>
      <c r="EG24" s="133">
        <f t="shared" si="62"/>
        <v>0</v>
      </c>
      <c r="EH24" s="133">
        <f t="shared" si="63"/>
        <v>0</v>
      </c>
      <c r="EI24" s="133">
        <f t="shared" si="64"/>
        <v>0</v>
      </c>
      <c r="EJ24" s="133">
        <f t="shared" si="65"/>
        <v>7.3440000000000003</v>
      </c>
      <c r="EK24" s="133">
        <f t="shared" si="66"/>
        <v>0</v>
      </c>
      <c r="EL24" s="133">
        <f t="shared" si="67"/>
        <v>0</v>
      </c>
      <c r="EM24" s="133">
        <f t="shared" si="68"/>
        <v>0</v>
      </c>
      <c r="EN24" s="133">
        <f t="shared" si="69"/>
        <v>0</v>
      </c>
      <c r="EO24" s="133">
        <f t="shared" si="70"/>
        <v>0</v>
      </c>
      <c r="EP24" s="133">
        <f t="shared" si="71"/>
        <v>0</v>
      </c>
      <c r="EQ24" s="133">
        <f t="shared" si="72"/>
        <v>0</v>
      </c>
      <c r="ER24" s="133">
        <f t="shared" si="73"/>
        <v>0</v>
      </c>
      <c r="ES24" s="133">
        <f t="shared" si="74"/>
        <v>0</v>
      </c>
      <c r="ET24" s="133">
        <f t="shared" si="75"/>
        <v>0</v>
      </c>
      <c r="EU24" s="133">
        <f t="shared" si="76"/>
        <v>0</v>
      </c>
      <c r="EV24" s="133">
        <f t="shared" si="77"/>
        <v>0</v>
      </c>
      <c r="EW24" s="133">
        <f t="shared" si="78"/>
        <v>0</v>
      </c>
      <c r="EX24" s="133">
        <f t="shared" si="79"/>
        <v>0</v>
      </c>
      <c r="EY24" s="133">
        <f t="shared" si="80"/>
        <v>0</v>
      </c>
      <c r="EZ24" s="133">
        <f t="shared" si="81"/>
        <v>0</v>
      </c>
      <c r="FA24" s="133">
        <f t="shared" si="82"/>
        <v>0</v>
      </c>
      <c r="FB24" s="133">
        <f t="shared" si="83"/>
        <v>0</v>
      </c>
      <c r="FC24" s="133">
        <f t="shared" si="84"/>
        <v>0</v>
      </c>
      <c r="FD24" s="133">
        <f t="shared" si="85"/>
        <v>0</v>
      </c>
      <c r="FE24" s="133">
        <f t="shared" si="86"/>
        <v>0</v>
      </c>
      <c r="FF24" s="133">
        <f t="shared" si="87"/>
        <v>0</v>
      </c>
      <c r="FG24" s="133">
        <f t="shared" si="88"/>
        <v>0</v>
      </c>
      <c r="FH24" s="133">
        <f t="shared" si="89"/>
        <v>0</v>
      </c>
      <c r="FI24" s="133">
        <f t="shared" si="90"/>
        <v>0</v>
      </c>
      <c r="FJ24" s="133">
        <f t="shared" si="91"/>
        <v>0</v>
      </c>
      <c r="FK24" s="133">
        <f t="shared" si="92"/>
        <v>0</v>
      </c>
      <c r="FL24" s="133">
        <f t="shared" si="93"/>
        <v>0</v>
      </c>
      <c r="FM24" s="133">
        <f t="shared" si="94"/>
        <v>0</v>
      </c>
      <c r="FN24" s="133">
        <f t="shared" si="95"/>
        <v>0</v>
      </c>
      <c r="FO24" s="133">
        <f t="shared" si="96"/>
        <v>0</v>
      </c>
      <c r="FP24" s="133">
        <f t="shared" si="97"/>
        <v>0</v>
      </c>
      <c r="FQ24" s="133">
        <f t="shared" si="98"/>
        <v>0</v>
      </c>
      <c r="FR24" s="133">
        <f t="shared" si="99"/>
        <v>0</v>
      </c>
      <c r="FS24" s="133">
        <f t="shared" si="100"/>
        <v>0</v>
      </c>
      <c r="FT24" s="133">
        <f t="shared" si="101"/>
        <v>0</v>
      </c>
      <c r="FU24" s="133">
        <f t="shared" si="102"/>
        <v>0</v>
      </c>
      <c r="FV24" s="133">
        <f t="shared" si="103"/>
        <v>0</v>
      </c>
      <c r="FW24" s="133">
        <f t="shared" si="104"/>
        <v>0</v>
      </c>
      <c r="FX24" s="133">
        <f t="shared" si="105"/>
        <v>0</v>
      </c>
      <c r="FY24" s="133">
        <f t="shared" si="106"/>
        <v>48.36</v>
      </c>
      <c r="FZ24" s="133">
        <f t="shared" si="107"/>
        <v>0</v>
      </c>
      <c r="GA24" s="133">
        <f t="shared" si="108"/>
        <v>0</v>
      </c>
      <c r="GB24" s="133">
        <f t="shared" si="109"/>
        <v>0</v>
      </c>
      <c r="GC24" s="133">
        <f t="shared" si="110"/>
        <v>0</v>
      </c>
      <c r="GD24" s="133">
        <f t="shared" si="111"/>
        <v>0</v>
      </c>
      <c r="GE24" s="133">
        <f t="shared" si="112"/>
        <v>0</v>
      </c>
      <c r="GF24" s="133">
        <f t="shared" si="113"/>
        <v>0</v>
      </c>
      <c r="GG24" s="133">
        <f t="shared" si="114"/>
        <v>0</v>
      </c>
      <c r="GH24" s="133">
        <f t="shared" si="115"/>
        <v>0</v>
      </c>
      <c r="GI24" s="133">
        <f t="shared" si="116"/>
        <v>45</v>
      </c>
      <c r="GJ24" s="133">
        <f t="shared" si="117"/>
        <v>0</v>
      </c>
      <c r="GK24" s="133">
        <f t="shared" si="118"/>
        <v>0</v>
      </c>
      <c r="GL24" s="133">
        <f t="shared" si="119"/>
        <v>0</v>
      </c>
      <c r="GM24" s="100">
        <f t="shared" si="121"/>
        <v>184.65600000000001</v>
      </c>
      <c r="GN24" s="163">
        <f t="shared" si="22"/>
        <v>5</v>
      </c>
      <c r="GO24" s="21" t="str">
        <f t="shared" si="23"/>
        <v>DIEGO GUIA</v>
      </c>
      <c r="GP24" s="22" t="str">
        <f t="shared" si="24"/>
        <v>FVG</v>
      </c>
      <c r="GQ24" s="316">
        <v>19</v>
      </c>
      <c r="GR24" s="354">
        <f t="shared" si="25"/>
        <v>36.931200000000004</v>
      </c>
    </row>
    <row r="25" spans="1:200" ht="12.75" x14ac:dyDescent="0.2">
      <c r="A25" s="79">
        <f t="shared" si="26"/>
        <v>20</v>
      </c>
      <c r="B25" s="4" t="s">
        <v>135</v>
      </c>
      <c r="C25" s="77" t="s">
        <v>136</v>
      </c>
      <c r="D25" s="358">
        <v>39077</v>
      </c>
      <c r="E25" s="86" t="str">
        <f t="shared" si="10"/>
        <v>JUV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>
        <v>63</v>
      </c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>
        <v>130</v>
      </c>
      <c r="CU25" s="100"/>
      <c r="CV25" s="163">
        <f t="shared" si="11"/>
        <v>2</v>
      </c>
      <c r="CW25" s="133">
        <f t="shared" si="27"/>
        <v>0</v>
      </c>
      <c r="CX25" s="133">
        <f t="shared" si="28"/>
        <v>0</v>
      </c>
      <c r="CY25" s="133">
        <f t="shared" si="29"/>
        <v>0</v>
      </c>
      <c r="CZ25" s="133">
        <f t="shared" si="30"/>
        <v>0</v>
      </c>
      <c r="DA25" s="133">
        <f t="shared" si="31"/>
        <v>0</v>
      </c>
      <c r="DB25" s="133">
        <f t="shared" si="32"/>
        <v>0</v>
      </c>
      <c r="DC25" s="133">
        <f t="shared" si="33"/>
        <v>0</v>
      </c>
      <c r="DD25" s="133">
        <f t="shared" si="34"/>
        <v>0</v>
      </c>
      <c r="DE25" s="133">
        <f t="shared" si="35"/>
        <v>0</v>
      </c>
      <c r="DF25" s="133">
        <f t="shared" si="36"/>
        <v>0</v>
      </c>
      <c r="DG25" s="133">
        <f t="shared" si="37"/>
        <v>0</v>
      </c>
      <c r="DH25" s="133">
        <f t="shared" si="120"/>
        <v>0</v>
      </c>
      <c r="DI25" s="133">
        <f t="shared" si="38"/>
        <v>0</v>
      </c>
      <c r="DJ25" s="133">
        <f t="shared" si="39"/>
        <v>0</v>
      </c>
      <c r="DK25" s="133">
        <f t="shared" si="40"/>
        <v>0</v>
      </c>
      <c r="DL25" s="133">
        <f t="shared" si="41"/>
        <v>0</v>
      </c>
      <c r="DM25" s="133">
        <f t="shared" si="42"/>
        <v>0</v>
      </c>
      <c r="DN25" s="133">
        <f t="shared" si="43"/>
        <v>0</v>
      </c>
      <c r="DO25" s="133">
        <f t="shared" si="44"/>
        <v>0</v>
      </c>
      <c r="DP25" s="133">
        <f t="shared" si="45"/>
        <v>0</v>
      </c>
      <c r="DQ25" s="133">
        <f t="shared" si="46"/>
        <v>0</v>
      </c>
      <c r="DR25" s="133">
        <f t="shared" si="47"/>
        <v>0</v>
      </c>
      <c r="DS25" s="133">
        <f t="shared" si="48"/>
        <v>0</v>
      </c>
      <c r="DT25" s="133">
        <f t="shared" si="49"/>
        <v>0</v>
      </c>
      <c r="DU25" s="133">
        <f t="shared" si="50"/>
        <v>0</v>
      </c>
      <c r="DV25" s="133">
        <f t="shared" si="51"/>
        <v>0</v>
      </c>
      <c r="DW25" s="133">
        <f t="shared" si="52"/>
        <v>0</v>
      </c>
      <c r="DX25" s="133">
        <f t="shared" si="53"/>
        <v>0</v>
      </c>
      <c r="DY25" s="133">
        <f t="shared" si="54"/>
        <v>0</v>
      </c>
      <c r="DZ25" s="133">
        <f t="shared" si="55"/>
        <v>0</v>
      </c>
      <c r="EA25" s="133">
        <f t="shared" si="56"/>
        <v>0</v>
      </c>
      <c r="EB25" s="133">
        <f t="shared" si="57"/>
        <v>0</v>
      </c>
      <c r="EC25" s="133">
        <f t="shared" si="58"/>
        <v>0</v>
      </c>
      <c r="ED25" s="133">
        <f t="shared" si="59"/>
        <v>0</v>
      </c>
      <c r="EE25" s="133">
        <f t="shared" si="60"/>
        <v>0</v>
      </c>
      <c r="EF25" s="133">
        <f t="shared" si="61"/>
        <v>0</v>
      </c>
      <c r="EG25" s="133">
        <f t="shared" si="62"/>
        <v>0</v>
      </c>
      <c r="EH25" s="133">
        <f t="shared" si="63"/>
        <v>0</v>
      </c>
      <c r="EI25" s="133">
        <f t="shared" si="64"/>
        <v>0</v>
      </c>
      <c r="EJ25" s="133">
        <f t="shared" si="65"/>
        <v>0</v>
      </c>
      <c r="EK25" s="133">
        <f t="shared" si="66"/>
        <v>0</v>
      </c>
      <c r="EL25" s="133">
        <f t="shared" si="67"/>
        <v>0</v>
      </c>
      <c r="EM25" s="133">
        <f t="shared" si="68"/>
        <v>0</v>
      </c>
      <c r="EN25" s="133">
        <f t="shared" si="69"/>
        <v>0</v>
      </c>
      <c r="EO25" s="133">
        <f t="shared" si="70"/>
        <v>0</v>
      </c>
      <c r="EP25" s="133">
        <f t="shared" si="71"/>
        <v>0</v>
      </c>
      <c r="EQ25" s="133">
        <f t="shared" si="72"/>
        <v>0</v>
      </c>
      <c r="ER25" s="133">
        <f t="shared" si="73"/>
        <v>0</v>
      </c>
      <c r="ES25" s="133">
        <f t="shared" si="74"/>
        <v>0</v>
      </c>
      <c r="ET25" s="133">
        <f t="shared" si="75"/>
        <v>0</v>
      </c>
      <c r="EU25" s="133">
        <f t="shared" si="76"/>
        <v>0</v>
      </c>
      <c r="EV25" s="133">
        <f t="shared" si="77"/>
        <v>0</v>
      </c>
      <c r="EW25" s="133">
        <f t="shared" si="78"/>
        <v>0</v>
      </c>
      <c r="EX25" s="133">
        <f t="shared" si="79"/>
        <v>0</v>
      </c>
      <c r="EY25" s="133">
        <f t="shared" si="80"/>
        <v>0</v>
      </c>
      <c r="EZ25" s="133">
        <f t="shared" si="81"/>
        <v>0</v>
      </c>
      <c r="FA25" s="133">
        <f t="shared" si="82"/>
        <v>0</v>
      </c>
      <c r="FB25" s="133">
        <f t="shared" si="83"/>
        <v>0</v>
      </c>
      <c r="FC25" s="133">
        <f t="shared" si="84"/>
        <v>0</v>
      </c>
      <c r="FD25" s="133">
        <f t="shared" si="85"/>
        <v>0</v>
      </c>
      <c r="FE25" s="133">
        <f t="shared" si="86"/>
        <v>0</v>
      </c>
      <c r="FF25" s="133">
        <f t="shared" si="87"/>
        <v>0</v>
      </c>
      <c r="FG25" s="133">
        <f t="shared" si="88"/>
        <v>0</v>
      </c>
      <c r="FH25" s="133">
        <f t="shared" si="89"/>
        <v>0</v>
      </c>
      <c r="FI25" s="133">
        <f t="shared" si="90"/>
        <v>0</v>
      </c>
      <c r="FJ25" s="133">
        <f t="shared" si="91"/>
        <v>0</v>
      </c>
      <c r="FK25" s="133">
        <f t="shared" si="92"/>
        <v>0</v>
      </c>
      <c r="FL25" s="133">
        <f t="shared" si="93"/>
        <v>0</v>
      </c>
      <c r="FM25" s="133">
        <f t="shared" si="94"/>
        <v>0</v>
      </c>
      <c r="FN25" s="133">
        <f t="shared" si="95"/>
        <v>0</v>
      </c>
      <c r="FO25" s="133">
        <f t="shared" si="96"/>
        <v>0</v>
      </c>
      <c r="FP25" s="133">
        <f t="shared" si="97"/>
        <v>54.18</v>
      </c>
      <c r="FQ25" s="133">
        <f t="shared" si="98"/>
        <v>0</v>
      </c>
      <c r="FR25" s="133">
        <f t="shared" si="99"/>
        <v>0</v>
      </c>
      <c r="FS25" s="133">
        <f t="shared" si="100"/>
        <v>0</v>
      </c>
      <c r="FT25" s="133">
        <f t="shared" si="101"/>
        <v>0</v>
      </c>
      <c r="FU25" s="133">
        <f t="shared" si="102"/>
        <v>0</v>
      </c>
      <c r="FV25" s="133">
        <f t="shared" si="103"/>
        <v>0</v>
      </c>
      <c r="FW25" s="133">
        <f t="shared" si="104"/>
        <v>0</v>
      </c>
      <c r="FX25" s="133">
        <f t="shared" si="105"/>
        <v>0</v>
      </c>
      <c r="FY25" s="133">
        <f t="shared" si="106"/>
        <v>0</v>
      </c>
      <c r="FZ25" s="133">
        <f t="shared" si="107"/>
        <v>0</v>
      </c>
      <c r="GA25" s="133">
        <f t="shared" si="108"/>
        <v>0</v>
      </c>
      <c r="GB25" s="133">
        <f t="shared" si="109"/>
        <v>0</v>
      </c>
      <c r="GC25" s="133">
        <f t="shared" si="110"/>
        <v>0</v>
      </c>
      <c r="GD25" s="133">
        <f t="shared" si="111"/>
        <v>0</v>
      </c>
      <c r="GE25" s="133">
        <f t="shared" si="112"/>
        <v>0</v>
      </c>
      <c r="GF25" s="133">
        <f t="shared" si="113"/>
        <v>0</v>
      </c>
      <c r="GG25" s="133">
        <f t="shared" si="114"/>
        <v>0</v>
      </c>
      <c r="GH25" s="133">
        <f t="shared" si="115"/>
        <v>0</v>
      </c>
      <c r="GI25" s="133">
        <f t="shared" si="116"/>
        <v>0</v>
      </c>
      <c r="GJ25" s="133">
        <f t="shared" si="117"/>
        <v>0</v>
      </c>
      <c r="GK25" s="133">
        <f t="shared" si="118"/>
        <v>130</v>
      </c>
      <c r="GL25" s="133">
        <f t="shared" si="119"/>
        <v>0</v>
      </c>
      <c r="GM25" s="146">
        <f t="shared" si="121"/>
        <v>184.18</v>
      </c>
      <c r="GN25" s="163">
        <f t="shared" si="22"/>
        <v>2</v>
      </c>
      <c r="GO25" s="21" t="str">
        <f t="shared" si="23"/>
        <v>SEBASTIAN BARROYETA</v>
      </c>
      <c r="GP25" s="22" t="str">
        <f t="shared" si="24"/>
        <v>SMCC</v>
      </c>
      <c r="GQ25" s="316">
        <v>20</v>
      </c>
      <c r="GR25" s="354">
        <f t="shared" si="25"/>
        <v>92.09</v>
      </c>
    </row>
    <row r="26" spans="1:200" ht="12.75" x14ac:dyDescent="0.2">
      <c r="A26" s="79">
        <f t="shared" si="26"/>
        <v>21</v>
      </c>
      <c r="B26" s="26" t="s">
        <v>138</v>
      </c>
      <c r="C26" s="61" t="s">
        <v>139</v>
      </c>
      <c r="D26" s="96">
        <v>39731</v>
      </c>
      <c r="E26" s="86" t="str">
        <f t="shared" si="10"/>
        <v>PJUV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>
        <v>21.6</v>
      </c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>
        <v>60</v>
      </c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>
        <v>10</v>
      </c>
      <c r="CM26" s="100"/>
      <c r="CN26" s="100"/>
      <c r="CO26" s="100"/>
      <c r="CP26" s="100"/>
      <c r="CQ26" s="100"/>
      <c r="CR26" s="100"/>
      <c r="CS26" s="100"/>
      <c r="CT26" s="100">
        <v>104</v>
      </c>
      <c r="CU26" s="100"/>
      <c r="CV26" s="163">
        <f t="shared" si="11"/>
        <v>4</v>
      </c>
      <c r="CW26" s="133">
        <f t="shared" si="27"/>
        <v>0</v>
      </c>
      <c r="CX26" s="133">
        <f t="shared" si="28"/>
        <v>0</v>
      </c>
      <c r="CY26" s="133">
        <f t="shared" si="29"/>
        <v>0</v>
      </c>
      <c r="CZ26" s="133">
        <f t="shared" si="30"/>
        <v>0</v>
      </c>
      <c r="DA26" s="133">
        <f t="shared" si="31"/>
        <v>0</v>
      </c>
      <c r="DB26" s="133">
        <f t="shared" si="32"/>
        <v>0</v>
      </c>
      <c r="DC26" s="133">
        <f t="shared" si="33"/>
        <v>0</v>
      </c>
      <c r="DD26" s="133">
        <f t="shared" si="34"/>
        <v>0</v>
      </c>
      <c r="DE26" s="133">
        <f t="shared" si="35"/>
        <v>0</v>
      </c>
      <c r="DF26" s="133">
        <f t="shared" si="36"/>
        <v>0</v>
      </c>
      <c r="DG26" s="133">
        <f t="shared" si="37"/>
        <v>0</v>
      </c>
      <c r="DH26" s="133">
        <f t="shared" si="120"/>
        <v>0</v>
      </c>
      <c r="DI26" s="133">
        <f t="shared" si="38"/>
        <v>0</v>
      </c>
      <c r="DJ26" s="133">
        <f t="shared" si="39"/>
        <v>0</v>
      </c>
      <c r="DK26" s="133">
        <f t="shared" si="40"/>
        <v>0</v>
      </c>
      <c r="DL26" s="133">
        <f t="shared" si="41"/>
        <v>0</v>
      </c>
      <c r="DM26" s="133">
        <f t="shared" si="42"/>
        <v>0</v>
      </c>
      <c r="DN26" s="133">
        <f t="shared" si="43"/>
        <v>0</v>
      </c>
      <c r="DO26" s="133">
        <f t="shared" si="44"/>
        <v>0</v>
      </c>
      <c r="DP26" s="133">
        <f t="shared" si="45"/>
        <v>0</v>
      </c>
      <c r="DQ26" s="133">
        <f t="shared" si="46"/>
        <v>0</v>
      </c>
      <c r="DR26" s="133">
        <f t="shared" si="47"/>
        <v>0</v>
      </c>
      <c r="DS26" s="133">
        <f t="shared" si="48"/>
        <v>0</v>
      </c>
      <c r="DT26" s="133">
        <f t="shared" si="49"/>
        <v>0</v>
      </c>
      <c r="DU26" s="133">
        <f t="shared" si="50"/>
        <v>0</v>
      </c>
      <c r="DV26" s="133">
        <f t="shared" si="51"/>
        <v>0</v>
      </c>
      <c r="DW26" s="133">
        <f t="shared" si="52"/>
        <v>0</v>
      </c>
      <c r="DX26" s="133">
        <f t="shared" si="53"/>
        <v>0</v>
      </c>
      <c r="DY26" s="133">
        <f t="shared" si="54"/>
        <v>0</v>
      </c>
      <c r="DZ26" s="133">
        <f t="shared" si="55"/>
        <v>0</v>
      </c>
      <c r="EA26" s="133">
        <f t="shared" si="56"/>
        <v>0</v>
      </c>
      <c r="EB26" s="133">
        <f t="shared" si="57"/>
        <v>0</v>
      </c>
      <c r="EC26" s="133">
        <f t="shared" si="58"/>
        <v>0</v>
      </c>
      <c r="ED26" s="133">
        <f t="shared" si="59"/>
        <v>0</v>
      </c>
      <c r="EE26" s="133">
        <f t="shared" si="60"/>
        <v>0</v>
      </c>
      <c r="EF26" s="133">
        <f t="shared" si="61"/>
        <v>0</v>
      </c>
      <c r="EG26" s="133">
        <f t="shared" si="62"/>
        <v>0</v>
      </c>
      <c r="EH26" s="133">
        <f t="shared" si="63"/>
        <v>0</v>
      </c>
      <c r="EI26" s="133">
        <f t="shared" si="64"/>
        <v>0</v>
      </c>
      <c r="EJ26" s="133">
        <f t="shared" si="65"/>
        <v>0</v>
      </c>
      <c r="EK26" s="133">
        <f t="shared" si="66"/>
        <v>0</v>
      </c>
      <c r="EL26" s="133">
        <f t="shared" si="67"/>
        <v>0</v>
      </c>
      <c r="EM26" s="133">
        <f t="shared" si="68"/>
        <v>0</v>
      </c>
      <c r="EN26" s="133">
        <f t="shared" si="69"/>
        <v>0</v>
      </c>
      <c r="EO26" s="133">
        <f t="shared" si="70"/>
        <v>0</v>
      </c>
      <c r="EP26" s="133">
        <f t="shared" si="71"/>
        <v>0</v>
      </c>
      <c r="EQ26" s="133">
        <f t="shared" si="72"/>
        <v>0</v>
      </c>
      <c r="ER26" s="133">
        <f t="shared" si="73"/>
        <v>14.040000000000001</v>
      </c>
      <c r="ES26" s="133">
        <f t="shared" si="74"/>
        <v>0</v>
      </c>
      <c r="ET26" s="133">
        <f t="shared" si="75"/>
        <v>0</v>
      </c>
      <c r="EU26" s="133">
        <f t="shared" si="76"/>
        <v>0</v>
      </c>
      <c r="EV26" s="133">
        <f t="shared" si="77"/>
        <v>0</v>
      </c>
      <c r="EW26" s="133">
        <f t="shared" si="78"/>
        <v>0</v>
      </c>
      <c r="EX26" s="133">
        <f t="shared" si="79"/>
        <v>0</v>
      </c>
      <c r="EY26" s="133">
        <f t="shared" si="80"/>
        <v>0</v>
      </c>
      <c r="EZ26" s="133">
        <f t="shared" si="81"/>
        <v>0</v>
      </c>
      <c r="FA26" s="133">
        <f t="shared" si="82"/>
        <v>0</v>
      </c>
      <c r="FB26" s="133">
        <f t="shared" si="83"/>
        <v>0</v>
      </c>
      <c r="FC26" s="133">
        <f t="shared" si="84"/>
        <v>0</v>
      </c>
      <c r="FD26" s="133">
        <f t="shared" si="85"/>
        <v>0</v>
      </c>
      <c r="FE26" s="133">
        <f t="shared" si="86"/>
        <v>0</v>
      </c>
      <c r="FF26" s="133">
        <f t="shared" si="87"/>
        <v>43.199999999999996</v>
      </c>
      <c r="FG26" s="133">
        <f t="shared" si="88"/>
        <v>0</v>
      </c>
      <c r="FH26" s="133">
        <f t="shared" si="89"/>
        <v>0</v>
      </c>
      <c r="FI26" s="133">
        <f t="shared" si="90"/>
        <v>0</v>
      </c>
      <c r="FJ26" s="133">
        <f t="shared" si="91"/>
        <v>0</v>
      </c>
      <c r="FK26" s="133">
        <f t="shared" si="92"/>
        <v>0</v>
      </c>
      <c r="FL26" s="133">
        <f t="shared" si="93"/>
        <v>0</v>
      </c>
      <c r="FM26" s="133">
        <f t="shared" si="94"/>
        <v>0</v>
      </c>
      <c r="FN26" s="133">
        <f t="shared" si="95"/>
        <v>0</v>
      </c>
      <c r="FO26" s="133">
        <f t="shared" si="96"/>
        <v>0</v>
      </c>
      <c r="FP26" s="133">
        <f t="shared" si="97"/>
        <v>0</v>
      </c>
      <c r="FQ26" s="133">
        <f t="shared" si="98"/>
        <v>0</v>
      </c>
      <c r="FR26" s="133">
        <f t="shared" si="99"/>
        <v>0</v>
      </c>
      <c r="FS26" s="133">
        <f t="shared" si="100"/>
        <v>0</v>
      </c>
      <c r="FT26" s="133">
        <f t="shared" si="101"/>
        <v>0</v>
      </c>
      <c r="FU26" s="133">
        <f t="shared" si="102"/>
        <v>0</v>
      </c>
      <c r="FV26" s="133">
        <f t="shared" si="103"/>
        <v>0</v>
      </c>
      <c r="FW26" s="133">
        <f t="shared" si="104"/>
        <v>0</v>
      </c>
      <c r="FX26" s="133">
        <f t="shared" si="105"/>
        <v>0</v>
      </c>
      <c r="FY26" s="133">
        <f t="shared" si="106"/>
        <v>0</v>
      </c>
      <c r="FZ26" s="133">
        <f t="shared" si="107"/>
        <v>0</v>
      </c>
      <c r="GA26" s="133">
        <f t="shared" si="108"/>
        <v>0</v>
      </c>
      <c r="GB26" s="133">
        <f t="shared" si="109"/>
        <v>0</v>
      </c>
      <c r="GC26" s="133">
        <f t="shared" si="110"/>
        <v>9.3000000000000007</v>
      </c>
      <c r="GD26" s="133">
        <f t="shared" si="111"/>
        <v>0</v>
      </c>
      <c r="GE26" s="133">
        <f t="shared" si="112"/>
        <v>0</v>
      </c>
      <c r="GF26" s="133">
        <f t="shared" si="113"/>
        <v>0</v>
      </c>
      <c r="GG26" s="133">
        <f t="shared" si="114"/>
        <v>0</v>
      </c>
      <c r="GH26" s="133">
        <f t="shared" si="115"/>
        <v>0</v>
      </c>
      <c r="GI26" s="133">
        <f t="shared" si="116"/>
        <v>0</v>
      </c>
      <c r="GJ26" s="133">
        <f t="shared" si="117"/>
        <v>0</v>
      </c>
      <c r="GK26" s="133">
        <f t="shared" si="118"/>
        <v>104</v>
      </c>
      <c r="GL26" s="133">
        <f t="shared" si="119"/>
        <v>0</v>
      </c>
      <c r="GM26" s="146">
        <f t="shared" si="121"/>
        <v>170.54</v>
      </c>
      <c r="GN26" s="163">
        <f t="shared" si="22"/>
        <v>4</v>
      </c>
      <c r="GO26" s="21" t="str">
        <f t="shared" si="23"/>
        <v>VICENTE E. LOSA</v>
      </c>
      <c r="GP26" s="22" t="str">
        <f t="shared" si="24"/>
        <v>CCC</v>
      </c>
      <c r="GQ26" s="316">
        <v>21</v>
      </c>
      <c r="GR26" s="354">
        <f t="shared" si="25"/>
        <v>42.634999999999998</v>
      </c>
    </row>
    <row r="27" spans="1:200" ht="12.75" x14ac:dyDescent="0.2">
      <c r="A27" s="79">
        <f t="shared" si="26"/>
        <v>22</v>
      </c>
      <c r="B27" s="38" t="s">
        <v>129</v>
      </c>
      <c r="C27" s="61" t="s">
        <v>105</v>
      </c>
      <c r="D27" s="93">
        <v>39625</v>
      </c>
      <c r="E27" s="86" t="str">
        <f t="shared" si="10"/>
        <v>PJUV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>
        <v>48</v>
      </c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>
        <v>36</v>
      </c>
      <c r="CA27" s="100">
        <v>84</v>
      </c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>
        <v>12</v>
      </c>
      <c r="CM27" s="100"/>
      <c r="CN27" s="100"/>
      <c r="CO27" s="100"/>
      <c r="CP27" s="100"/>
      <c r="CQ27" s="100"/>
      <c r="CR27" s="100"/>
      <c r="CS27" s="100"/>
      <c r="CT27" s="100"/>
      <c r="CU27" s="100"/>
      <c r="CV27" s="163">
        <f t="shared" si="11"/>
        <v>4</v>
      </c>
      <c r="CW27" s="133">
        <f t="shared" si="27"/>
        <v>0</v>
      </c>
      <c r="CX27" s="133">
        <f t="shared" si="28"/>
        <v>0</v>
      </c>
      <c r="CY27" s="133">
        <f t="shared" si="29"/>
        <v>0</v>
      </c>
      <c r="CZ27" s="133">
        <f t="shared" si="30"/>
        <v>0</v>
      </c>
      <c r="DA27" s="133">
        <f t="shared" si="31"/>
        <v>0</v>
      </c>
      <c r="DB27" s="133">
        <f t="shared" si="32"/>
        <v>0</v>
      </c>
      <c r="DC27" s="133">
        <f t="shared" si="33"/>
        <v>0</v>
      </c>
      <c r="DD27" s="133">
        <f t="shared" si="34"/>
        <v>0</v>
      </c>
      <c r="DE27" s="133">
        <f t="shared" si="35"/>
        <v>0</v>
      </c>
      <c r="DF27" s="133">
        <f t="shared" si="36"/>
        <v>0</v>
      </c>
      <c r="DG27" s="133">
        <f t="shared" si="37"/>
        <v>0</v>
      </c>
      <c r="DH27" s="133">
        <f t="shared" si="120"/>
        <v>0</v>
      </c>
      <c r="DI27" s="133">
        <f t="shared" si="38"/>
        <v>0</v>
      </c>
      <c r="DJ27" s="133">
        <f t="shared" si="39"/>
        <v>0</v>
      </c>
      <c r="DK27" s="133">
        <f t="shared" si="40"/>
        <v>0</v>
      </c>
      <c r="DL27" s="133">
        <f t="shared" si="41"/>
        <v>0</v>
      </c>
      <c r="DM27" s="133">
        <f t="shared" si="42"/>
        <v>0</v>
      </c>
      <c r="DN27" s="133">
        <f t="shared" si="43"/>
        <v>0</v>
      </c>
      <c r="DO27" s="133">
        <f t="shared" si="44"/>
        <v>0</v>
      </c>
      <c r="DP27" s="133">
        <f t="shared" si="45"/>
        <v>0</v>
      </c>
      <c r="DQ27" s="133">
        <f t="shared" si="46"/>
        <v>0</v>
      </c>
      <c r="DR27" s="133">
        <f t="shared" si="47"/>
        <v>0</v>
      </c>
      <c r="DS27" s="133">
        <f t="shared" si="48"/>
        <v>0</v>
      </c>
      <c r="DT27" s="133">
        <f t="shared" si="49"/>
        <v>0</v>
      </c>
      <c r="DU27" s="133">
        <f t="shared" si="50"/>
        <v>0</v>
      </c>
      <c r="DV27" s="133">
        <f t="shared" si="51"/>
        <v>0</v>
      </c>
      <c r="DW27" s="133">
        <f t="shared" si="52"/>
        <v>0</v>
      </c>
      <c r="DX27" s="133">
        <f t="shared" si="53"/>
        <v>0</v>
      </c>
      <c r="DY27" s="133">
        <f t="shared" si="54"/>
        <v>0</v>
      </c>
      <c r="DZ27" s="133">
        <f t="shared" si="55"/>
        <v>0</v>
      </c>
      <c r="EA27" s="133">
        <f t="shared" si="56"/>
        <v>0</v>
      </c>
      <c r="EB27" s="133">
        <f t="shared" si="57"/>
        <v>0</v>
      </c>
      <c r="EC27" s="133">
        <f t="shared" si="58"/>
        <v>0</v>
      </c>
      <c r="ED27" s="133">
        <f t="shared" si="59"/>
        <v>0</v>
      </c>
      <c r="EE27" s="133">
        <f t="shared" si="60"/>
        <v>0</v>
      </c>
      <c r="EF27" s="133">
        <f t="shared" si="61"/>
        <v>0</v>
      </c>
      <c r="EG27" s="133">
        <f t="shared" si="62"/>
        <v>0</v>
      </c>
      <c r="EH27" s="133">
        <f t="shared" si="63"/>
        <v>0</v>
      </c>
      <c r="EI27" s="133">
        <f t="shared" si="64"/>
        <v>0</v>
      </c>
      <c r="EJ27" s="133">
        <f t="shared" si="65"/>
        <v>0</v>
      </c>
      <c r="EK27" s="133">
        <f t="shared" si="66"/>
        <v>0</v>
      </c>
      <c r="EL27" s="133">
        <f t="shared" si="67"/>
        <v>0</v>
      </c>
      <c r="EM27" s="133">
        <f t="shared" si="68"/>
        <v>0</v>
      </c>
      <c r="EN27" s="133">
        <f t="shared" si="69"/>
        <v>0</v>
      </c>
      <c r="EO27" s="133">
        <f t="shared" si="70"/>
        <v>0</v>
      </c>
      <c r="EP27" s="133">
        <f t="shared" si="71"/>
        <v>0</v>
      </c>
      <c r="EQ27" s="133">
        <f t="shared" si="72"/>
        <v>0</v>
      </c>
      <c r="ER27" s="133">
        <f t="shared" si="73"/>
        <v>0</v>
      </c>
      <c r="ES27" s="133">
        <f t="shared" si="74"/>
        <v>0</v>
      </c>
      <c r="ET27" s="133">
        <f t="shared" si="75"/>
        <v>0</v>
      </c>
      <c r="EU27" s="133">
        <f t="shared" si="76"/>
        <v>0</v>
      </c>
      <c r="EV27" s="133">
        <f t="shared" si="77"/>
        <v>0</v>
      </c>
      <c r="EW27" s="133">
        <f t="shared" si="78"/>
        <v>0</v>
      </c>
      <c r="EX27" s="133">
        <f t="shared" si="79"/>
        <v>0</v>
      </c>
      <c r="EY27" s="133">
        <f t="shared" si="80"/>
        <v>0</v>
      </c>
      <c r="EZ27" s="133">
        <f t="shared" si="81"/>
        <v>0</v>
      </c>
      <c r="FA27" s="133">
        <f t="shared" si="82"/>
        <v>0</v>
      </c>
      <c r="FB27" s="133">
        <f t="shared" si="83"/>
        <v>0</v>
      </c>
      <c r="FC27" s="133">
        <f t="shared" si="84"/>
        <v>0</v>
      </c>
      <c r="FD27" s="133">
        <f t="shared" si="85"/>
        <v>0</v>
      </c>
      <c r="FE27" s="133">
        <f t="shared" si="86"/>
        <v>0</v>
      </c>
      <c r="FF27" s="133">
        <f t="shared" si="87"/>
        <v>34.56</v>
      </c>
      <c r="FG27" s="133">
        <f t="shared" si="88"/>
        <v>0</v>
      </c>
      <c r="FH27" s="133">
        <f t="shared" si="89"/>
        <v>0</v>
      </c>
      <c r="FI27" s="133">
        <f t="shared" si="90"/>
        <v>0</v>
      </c>
      <c r="FJ27" s="133">
        <f t="shared" si="91"/>
        <v>0</v>
      </c>
      <c r="FK27" s="133">
        <f t="shared" si="92"/>
        <v>0</v>
      </c>
      <c r="FL27" s="133">
        <f t="shared" si="93"/>
        <v>0</v>
      </c>
      <c r="FM27" s="133">
        <f t="shared" si="94"/>
        <v>0</v>
      </c>
      <c r="FN27" s="133">
        <f t="shared" si="95"/>
        <v>0</v>
      </c>
      <c r="FO27" s="133">
        <f t="shared" si="96"/>
        <v>0</v>
      </c>
      <c r="FP27" s="133">
        <f t="shared" si="97"/>
        <v>0</v>
      </c>
      <c r="FQ27" s="133">
        <f t="shared" si="98"/>
        <v>30.96</v>
      </c>
      <c r="FR27" s="133">
        <f t="shared" si="99"/>
        <v>72.239999999999995</v>
      </c>
      <c r="FS27" s="133">
        <f t="shared" si="100"/>
        <v>0</v>
      </c>
      <c r="FT27" s="133">
        <f t="shared" si="101"/>
        <v>0</v>
      </c>
      <c r="FU27" s="133">
        <f t="shared" si="102"/>
        <v>0</v>
      </c>
      <c r="FV27" s="133">
        <f t="shared" si="103"/>
        <v>0</v>
      </c>
      <c r="FW27" s="133">
        <f t="shared" si="104"/>
        <v>0</v>
      </c>
      <c r="FX27" s="133">
        <f t="shared" si="105"/>
        <v>0</v>
      </c>
      <c r="FY27" s="133">
        <f t="shared" si="106"/>
        <v>0</v>
      </c>
      <c r="FZ27" s="133">
        <f t="shared" si="107"/>
        <v>0</v>
      </c>
      <c r="GA27" s="133">
        <f t="shared" si="108"/>
        <v>0</v>
      </c>
      <c r="GB27" s="133">
        <f t="shared" si="109"/>
        <v>0</v>
      </c>
      <c r="GC27" s="133">
        <f t="shared" si="110"/>
        <v>11.16</v>
      </c>
      <c r="GD27" s="133">
        <f t="shared" si="111"/>
        <v>0</v>
      </c>
      <c r="GE27" s="133">
        <f t="shared" si="112"/>
        <v>0</v>
      </c>
      <c r="GF27" s="133">
        <f t="shared" si="113"/>
        <v>0</v>
      </c>
      <c r="GG27" s="133">
        <f t="shared" si="114"/>
        <v>0</v>
      </c>
      <c r="GH27" s="133">
        <f t="shared" si="115"/>
        <v>0</v>
      </c>
      <c r="GI27" s="133">
        <f t="shared" si="116"/>
        <v>0</v>
      </c>
      <c r="GJ27" s="133">
        <f t="shared" si="117"/>
        <v>0</v>
      </c>
      <c r="GK27" s="133">
        <f t="shared" si="118"/>
        <v>0</v>
      </c>
      <c r="GL27" s="133">
        <f t="shared" si="119"/>
        <v>0</v>
      </c>
      <c r="GM27" s="100">
        <f t="shared" si="121"/>
        <v>148.91999999999999</v>
      </c>
      <c r="GN27" s="163">
        <f t="shared" si="22"/>
        <v>4</v>
      </c>
      <c r="GO27" s="21" t="str">
        <f t="shared" si="23"/>
        <v xml:space="preserve"> JOSE LOARDO MEDINA</v>
      </c>
      <c r="GP27" s="22" t="str">
        <f t="shared" si="24"/>
        <v>GCC</v>
      </c>
      <c r="GQ27" s="316">
        <v>22</v>
      </c>
      <c r="GR27" s="354">
        <f t="shared" si="25"/>
        <v>37.229999999999997</v>
      </c>
    </row>
    <row r="28" spans="1:200" ht="12.95" customHeight="1" x14ac:dyDescent="0.2">
      <c r="A28" s="79">
        <f t="shared" si="26"/>
        <v>23</v>
      </c>
      <c r="B28" s="38" t="s">
        <v>130</v>
      </c>
      <c r="C28" s="61" t="s">
        <v>107</v>
      </c>
      <c r="D28" s="282">
        <v>39030</v>
      </c>
      <c r="E28" s="86" t="str">
        <f t="shared" si="10"/>
        <v>JUV</v>
      </c>
      <c r="F28" s="100"/>
      <c r="G28" s="100">
        <v>40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>
        <v>43</v>
      </c>
      <c r="R28" s="100"/>
      <c r="S28" s="100">
        <v>40</v>
      </c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>
        <v>80</v>
      </c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>
        <v>82</v>
      </c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53">
        <f t="shared" si="11"/>
        <v>5</v>
      </c>
      <c r="CW28" s="133">
        <f t="shared" si="27"/>
        <v>0</v>
      </c>
      <c r="CX28" s="133">
        <f t="shared" si="28"/>
        <v>9.2000000000000011</v>
      </c>
      <c r="CY28" s="133">
        <f t="shared" si="29"/>
        <v>0</v>
      </c>
      <c r="CZ28" s="133">
        <f t="shared" si="30"/>
        <v>0</v>
      </c>
      <c r="DA28" s="133">
        <f t="shared" si="31"/>
        <v>0</v>
      </c>
      <c r="DB28" s="133">
        <f t="shared" si="32"/>
        <v>0</v>
      </c>
      <c r="DC28" s="133">
        <f t="shared" si="33"/>
        <v>0</v>
      </c>
      <c r="DD28" s="133">
        <f t="shared" si="34"/>
        <v>0</v>
      </c>
      <c r="DE28" s="133">
        <f t="shared" si="35"/>
        <v>0</v>
      </c>
      <c r="DF28" s="133">
        <f t="shared" si="36"/>
        <v>0</v>
      </c>
      <c r="DG28" s="133">
        <f t="shared" si="37"/>
        <v>0</v>
      </c>
      <c r="DH28" s="133">
        <f t="shared" si="120"/>
        <v>12.9</v>
      </c>
      <c r="DI28" s="133">
        <f t="shared" si="38"/>
        <v>0</v>
      </c>
      <c r="DJ28" s="133">
        <f t="shared" si="39"/>
        <v>12</v>
      </c>
      <c r="DK28" s="133">
        <f t="shared" si="40"/>
        <v>0</v>
      </c>
      <c r="DL28" s="133">
        <f t="shared" si="41"/>
        <v>0</v>
      </c>
      <c r="DM28" s="133">
        <f t="shared" si="42"/>
        <v>0</v>
      </c>
      <c r="DN28" s="133">
        <f t="shared" si="43"/>
        <v>0</v>
      </c>
      <c r="DO28" s="133">
        <f t="shared" si="44"/>
        <v>0</v>
      </c>
      <c r="DP28" s="133">
        <f t="shared" si="45"/>
        <v>0</v>
      </c>
      <c r="DQ28" s="133">
        <f t="shared" si="46"/>
        <v>0</v>
      </c>
      <c r="DR28" s="133">
        <f t="shared" si="47"/>
        <v>0</v>
      </c>
      <c r="DS28" s="133">
        <f t="shared" si="48"/>
        <v>0</v>
      </c>
      <c r="DT28" s="133">
        <f t="shared" si="49"/>
        <v>0</v>
      </c>
      <c r="DU28" s="133">
        <f t="shared" si="50"/>
        <v>35.200000000000003</v>
      </c>
      <c r="DV28" s="133">
        <f t="shared" si="51"/>
        <v>0</v>
      </c>
      <c r="DW28" s="133">
        <f t="shared" si="52"/>
        <v>0</v>
      </c>
      <c r="DX28" s="133">
        <f t="shared" si="53"/>
        <v>0</v>
      </c>
      <c r="DY28" s="133">
        <f t="shared" si="54"/>
        <v>0</v>
      </c>
      <c r="DZ28" s="133">
        <f t="shared" si="55"/>
        <v>0</v>
      </c>
      <c r="EA28" s="133">
        <f t="shared" si="56"/>
        <v>0</v>
      </c>
      <c r="EB28" s="133">
        <f t="shared" si="57"/>
        <v>0</v>
      </c>
      <c r="EC28" s="133">
        <f t="shared" si="58"/>
        <v>0</v>
      </c>
      <c r="ED28" s="133">
        <f t="shared" si="59"/>
        <v>0</v>
      </c>
      <c r="EE28" s="133">
        <f t="shared" si="60"/>
        <v>0</v>
      </c>
      <c r="EF28" s="133">
        <f t="shared" si="61"/>
        <v>0</v>
      </c>
      <c r="EG28" s="133">
        <f t="shared" si="62"/>
        <v>0</v>
      </c>
      <c r="EH28" s="133">
        <f t="shared" si="63"/>
        <v>0</v>
      </c>
      <c r="EI28" s="133">
        <f t="shared" si="64"/>
        <v>0</v>
      </c>
      <c r="EJ28" s="133">
        <f t="shared" si="65"/>
        <v>0</v>
      </c>
      <c r="EK28" s="133">
        <f t="shared" si="66"/>
        <v>0</v>
      </c>
      <c r="EL28" s="133">
        <f t="shared" si="67"/>
        <v>0</v>
      </c>
      <c r="EM28" s="133">
        <f t="shared" si="68"/>
        <v>0</v>
      </c>
      <c r="EN28" s="133">
        <f t="shared" si="69"/>
        <v>0</v>
      </c>
      <c r="EO28" s="133">
        <f t="shared" si="70"/>
        <v>0</v>
      </c>
      <c r="EP28" s="133">
        <f t="shared" si="71"/>
        <v>0</v>
      </c>
      <c r="EQ28" s="133">
        <f t="shared" si="72"/>
        <v>0</v>
      </c>
      <c r="ER28" s="133">
        <f t="shared" si="73"/>
        <v>0</v>
      </c>
      <c r="ES28" s="133">
        <f t="shared" si="74"/>
        <v>0</v>
      </c>
      <c r="ET28" s="133">
        <f t="shared" si="75"/>
        <v>0</v>
      </c>
      <c r="EU28" s="133">
        <f t="shared" si="76"/>
        <v>0</v>
      </c>
      <c r="EV28" s="133">
        <f t="shared" si="77"/>
        <v>0</v>
      </c>
      <c r="EW28" s="133">
        <f t="shared" si="78"/>
        <v>0</v>
      </c>
      <c r="EX28" s="133">
        <f t="shared" si="79"/>
        <v>0</v>
      </c>
      <c r="EY28" s="133">
        <f t="shared" si="80"/>
        <v>0</v>
      </c>
      <c r="EZ28" s="133">
        <f t="shared" si="81"/>
        <v>0</v>
      </c>
      <c r="FA28" s="133">
        <f t="shared" si="82"/>
        <v>0</v>
      </c>
      <c r="FB28" s="133">
        <f t="shared" si="83"/>
        <v>0</v>
      </c>
      <c r="FC28" s="133">
        <f t="shared" si="84"/>
        <v>0</v>
      </c>
      <c r="FD28" s="133">
        <f t="shared" si="85"/>
        <v>0</v>
      </c>
      <c r="FE28" s="133">
        <f t="shared" si="86"/>
        <v>0</v>
      </c>
      <c r="FF28" s="133">
        <f t="shared" si="87"/>
        <v>0</v>
      </c>
      <c r="FG28" s="133">
        <f t="shared" si="88"/>
        <v>0</v>
      </c>
      <c r="FH28" s="133">
        <f t="shared" si="89"/>
        <v>0</v>
      </c>
      <c r="FI28" s="133">
        <f t="shared" si="90"/>
        <v>0</v>
      </c>
      <c r="FJ28" s="133">
        <f t="shared" si="91"/>
        <v>0</v>
      </c>
      <c r="FK28" s="133">
        <f t="shared" si="92"/>
        <v>0</v>
      </c>
      <c r="FL28" s="133">
        <f t="shared" si="93"/>
        <v>0</v>
      </c>
      <c r="FM28" s="133">
        <f t="shared" si="94"/>
        <v>0</v>
      </c>
      <c r="FN28" s="133">
        <f t="shared" si="95"/>
        <v>0</v>
      </c>
      <c r="FO28" s="133">
        <f t="shared" si="96"/>
        <v>0</v>
      </c>
      <c r="FP28" s="133">
        <f t="shared" si="97"/>
        <v>0</v>
      </c>
      <c r="FQ28" s="133">
        <f t="shared" si="98"/>
        <v>0</v>
      </c>
      <c r="FR28" s="133">
        <f t="shared" si="99"/>
        <v>0</v>
      </c>
      <c r="FS28" s="133">
        <f t="shared" si="100"/>
        <v>0</v>
      </c>
      <c r="FT28" s="133">
        <f t="shared" si="101"/>
        <v>0</v>
      </c>
      <c r="FU28" s="133">
        <f t="shared" si="102"/>
        <v>0</v>
      </c>
      <c r="FV28" s="133">
        <f t="shared" si="103"/>
        <v>0</v>
      </c>
      <c r="FW28" s="133">
        <f t="shared" si="104"/>
        <v>0</v>
      </c>
      <c r="FX28" s="133">
        <f t="shared" si="105"/>
        <v>0</v>
      </c>
      <c r="FY28" s="133">
        <f t="shared" si="106"/>
        <v>0</v>
      </c>
      <c r="FZ28" s="133">
        <f t="shared" si="107"/>
        <v>0</v>
      </c>
      <c r="GA28" s="133">
        <f t="shared" si="108"/>
        <v>76.260000000000005</v>
      </c>
      <c r="GB28" s="133">
        <f t="shared" si="109"/>
        <v>0</v>
      </c>
      <c r="GC28" s="133">
        <f t="shared" si="110"/>
        <v>0</v>
      </c>
      <c r="GD28" s="133">
        <f t="shared" si="111"/>
        <v>0</v>
      </c>
      <c r="GE28" s="133">
        <f t="shared" si="112"/>
        <v>0</v>
      </c>
      <c r="GF28" s="133">
        <f t="shared" si="113"/>
        <v>0</v>
      </c>
      <c r="GG28" s="133">
        <f t="shared" si="114"/>
        <v>0</v>
      </c>
      <c r="GH28" s="133">
        <f t="shared" si="115"/>
        <v>0</v>
      </c>
      <c r="GI28" s="133">
        <f t="shared" si="116"/>
        <v>0</v>
      </c>
      <c r="GJ28" s="133">
        <f t="shared" si="117"/>
        <v>0</v>
      </c>
      <c r="GK28" s="133">
        <f t="shared" si="118"/>
        <v>0</v>
      </c>
      <c r="GL28" s="133">
        <f t="shared" si="119"/>
        <v>0</v>
      </c>
      <c r="GM28" s="146">
        <f t="shared" si="121"/>
        <v>145.56</v>
      </c>
      <c r="GN28" s="153">
        <f t="shared" si="22"/>
        <v>5</v>
      </c>
      <c r="GO28" s="21" t="str">
        <f t="shared" si="23"/>
        <v>VICTOR HERRERA</v>
      </c>
      <c r="GP28" s="22" t="str">
        <f t="shared" si="24"/>
        <v>FVG</v>
      </c>
      <c r="GQ28" s="316">
        <v>23</v>
      </c>
      <c r="GR28" s="354">
        <f t="shared" si="25"/>
        <v>29.112000000000002</v>
      </c>
    </row>
    <row r="29" spans="1:200" ht="12.75" x14ac:dyDescent="0.2">
      <c r="A29" s="79">
        <f t="shared" si="26"/>
        <v>24</v>
      </c>
      <c r="B29" s="38" t="s">
        <v>128</v>
      </c>
      <c r="C29" s="61" t="s">
        <v>103</v>
      </c>
      <c r="D29" s="282">
        <v>38608</v>
      </c>
      <c r="E29" s="86" t="str">
        <f t="shared" si="10"/>
        <v>JUV</v>
      </c>
      <c r="F29" s="100"/>
      <c r="G29" s="100"/>
      <c r="H29" s="100"/>
      <c r="I29" s="100"/>
      <c r="J29" s="100"/>
      <c r="K29" s="100"/>
      <c r="L29" s="100"/>
      <c r="M29" s="100">
        <v>55</v>
      </c>
      <c r="N29" s="100"/>
      <c r="O29" s="100"/>
      <c r="P29" s="100"/>
      <c r="Q29" s="100"/>
      <c r="R29" s="100"/>
      <c r="S29" s="100"/>
      <c r="T29" s="100"/>
      <c r="U29" s="100">
        <v>30.8</v>
      </c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>
        <v>1.8</v>
      </c>
      <c r="AT29" s="100"/>
      <c r="AU29" s="100"/>
      <c r="AV29" s="100"/>
      <c r="AW29" s="100"/>
      <c r="AX29" s="100"/>
      <c r="AY29" s="100"/>
      <c r="AZ29" s="100">
        <v>198</v>
      </c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63">
        <f t="shared" si="11"/>
        <v>4</v>
      </c>
      <c r="CW29" s="133">
        <f t="shared" si="27"/>
        <v>0</v>
      </c>
      <c r="CX29" s="133">
        <f t="shared" si="28"/>
        <v>0</v>
      </c>
      <c r="CY29" s="133">
        <f t="shared" si="29"/>
        <v>0</v>
      </c>
      <c r="CZ29" s="133">
        <f t="shared" si="30"/>
        <v>0</v>
      </c>
      <c r="DA29" s="133">
        <f t="shared" si="31"/>
        <v>0</v>
      </c>
      <c r="DB29" s="133">
        <f t="shared" si="32"/>
        <v>0</v>
      </c>
      <c r="DC29" s="133">
        <f t="shared" si="33"/>
        <v>0</v>
      </c>
      <c r="DD29" s="133">
        <f t="shared" si="34"/>
        <v>16.5</v>
      </c>
      <c r="DE29" s="133">
        <f t="shared" si="35"/>
        <v>0</v>
      </c>
      <c r="DF29" s="133">
        <f t="shared" si="36"/>
        <v>0</v>
      </c>
      <c r="DG29" s="133">
        <f t="shared" si="37"/>
        <v>0</v>
      </c>
      <c r="DH29" s="133">
        <f t="shared" si="120"/>
        <v>0</v>
      </c>
      <c r="DI29" s="133">
        <f t="shared" si="38"/>
        <v>0</v>
      </c>
      <c r="DJ29" s="133">
        <f t="shared" si="39"/>
        <v>0</v>
      </c>
      <c r="DK29" s="133">
        <f t="shared" si="40"/>
        <v>0</v>
      </c>
      <c r="DL29" s="133">
        <f t="shared" si="41"/>
        <v>11.396000000000001</v>
      </c>
      <c r="DM29" s="133">
        <f t="shared" si="42"/>
        <v>0</v>
      </c>
      <c r="DN29" s="133">
        <f t="shared" si="43"/>
        <v>0</v>
      </c>
      <c r="DO29" s="133">
        <f t="shared" si="44"/>
        <v>0</v>
      </c>
      <c r="DP29" s="133">
        <f t="shared" si="45"/>
        <v>0</v>
      </c>
      <c r="DQ29" s="133">
        <f t="shared" si="46"/>
        <v>0</v>
      </c>
      <c r="DR29" s="133">
        <f t="shared" si="47"/>
        <v>0</v>
      </c>
      <c r="DS29" s="133">
        <f t="shared" si="48"/>
        <v>0</v>
      </c>
      <c r="DT29" s="133">
        <f t="shared" si="49"/>
        <v>0</v>
      </c>
      <c r="DU29" s="133">
        <f t="shared" si="50"/>
        <v>0</v>
      </c>
      <c r="DV29" s="133">
        <f t="shared" si="51"/>
        <v>0</v>
      </c>
      <c r="DW29" s="133">
        <f t="shared" si="52"/>
        <v>0</v>
      </c>
      <c r="DX29" s="133">
        <f t="shared" si="53"/>
        <v>0</v>
      </c>
      <c r="DY29" s="133">
        <f t="shared" si="54"/>
        <v>0</v>
      </c>
      <c r="DZ29" s="133">
        <f t="shared" si="55"/>
        <v>0</v>
      </c>
      <c r="EA29" s="133">
        <f t="shared" si="56"/>
        <v>0</v>
      </c>
      <c r="EB29" s="133">
        <f t="shared" si="57"/>
        <v>0</v>
      </c>
      <c r="EC29" s="133">
        <f t="shared" si="58"/>
        <v>0</v>
      </c>
      <c r="ED29" s="133">
        <f t="shared" si="59"/>
        <v>0</v>
      </c>
      <c r="EE29" s="133">
        <f t="shared" si="60"/>
        <v>0</v>
      </c>
      <c r="EF29" s="133">
        <f t="shared" si="61"/>
        <v>0</v>
      </c>
      <c r="EG29" s="133">
        <f t="shared" si="62"/>
        <v>0</v>
      </c>
      <c r="EH29" s="133">
        <f t="shared" si="63"/>
        <v>0</v>
      </c>
      <c r="EI29" s="133">
        <f t="shared" si="64"/>
        <v>0</v>
      </c>
      <c r="EJ29" s="133">
        <f t="shared" si="65"/>
        <v>0.91800000000000004</v>
      </c>
      <c r="EK29" s="133">
        <f t="shared" si="66"/>
        <v>0</v>
      </c>
      <c r="EL29" s="133">
        <f t="shared" si="67"/>
        <v>0</v>
      </c>
      <c r="EM29" s="133">
        <f t="shared" si="68"/>
        <v>0</v>
      </c>
      <c r="EN29" s="133">
        <f t="shared" si="69"/>
        <v>0</v>
      </c>
      <c r="EO29" s="133">
        <f t="shared" si="70"/>
        <v>0</v>
      </c>
      <c r="EP29" s="133">
        <f t="shared" si="71"/>
        <v>0</v>
      </c>
      <c r="EQ29" s="133">
        <f t="shared" si="72"/>
        <v>114.83999999999999</v>
      </c>
      <c r="ER29" s="133">
        <f t="shared" si="73"/>
        <v>0</v>
      </c>
      <c r="ES29" s="133">
        <f t="shared" si="74"/>
        <v>0</v>
      </c>
      <c r="ET29" s="133">
        <f t="shared" si="75"/>
        <v>0</v>
      </c>
      <c r="EU29" s="133">
        <f t="shared" si="76"/>
        <v>0</v>
      </c>
      <c r="EV29" s="133">
        <f t="shared" si="77"/>
        <v>0</v>
      </c>
      <c r="EW29" s="133">
        <f t="shared" si="78"/>
        <v>0</v>
      </c>
      <c r="EX29" s="133">
        <f t="shared" si="79"/>
        <v>0</v>
      </c>
      <c r="EY29" s="133">
        <f t="shared" si="80"/>
        <v>0</v>
      </c>
      <c r="EZ29" s="133">
        <f t="shared" si="81"/>
        <v>0</v>
      </c>
      <c r="FA29" s="133">
        <f t="shared" si="82"/>
        <v>0</v>
      </c>
      <c r="FB29" s="133">
        <f t="shared" si="83"/>
        <v>0</v>
      </c>
      <c r="FC29" s="133">
        <f t="shared" si="84"/>
        <v>0</v>
      </c>
      <c r="FD29" s="133">
        <f t="shared" si="85"/>
        <v>0</v>
      </c>
      <c r="FE29" s="133">
        <f t="shared" si="86"/>
        <v>0</v>
      </c>
      <c r="FF29" s="133">
        <f t="shared" si="87"/>
        <v>0</v>
      </c>
      <c r="FG29" s="133">
        <f t="shared" si="88"/>
        <v>0</v>
      </c>
      <c r="FH29" s="133">
        <f t="shared" si="89"/>
        <v>0</v>
      </c>
      <c r="FI29" s="133">
        <f t="shared" si="90"/>
        <v>0</v>
      </c>
      <c r="FJ29" s="133">
        <f t="shared" si="91"/>
        <v>0</v>
      </c>
      <c r="FK29" s="133">
        <f t="shared" si="92"/>
        <v>0</v>
      </c>
      <c r="FL29" s="133">
        <f t="shared" si="93"/>
        <v>0</v>
      </c>
      <c r="FM29" s="133">
        <f t="shared" si="94"/>
        <v>0</v>
      </c>
      <c r="FN29" s="133">
        <f t="shared" si="95"/>
        <v>0</v>
      </c>
      <c r="FO29" s="133">
        <f t="shared" si="96"/>
        <v>0</v>
      </c>
      <c r="FP29" s="133">
        <f t="shared" si="97"/>
        <v>0</v>
      </c>
      <c r="FQ29" s="133">
        <f t="shared" si="98"/>
        <v>0</v>
      </c>
      <c r="FR29" s="133">
        <f t="shared" si="99"/>
        <v>0</v>
      </c>
      <c r="FS29" s="133">
        <f t="shared" si="100"/>
        <v>0</v>
      </c>
      <c r="FT29" s="133">
        <f t="shared" si="101"/>
        <v>0</v>
      </c>
      <c r="FU29" s="133">
        <f t="shared" si="102"/>
        <v>0</v>
      </c>
      <c r="FV29" s="133">
        <f t="shared" si="103"/>
        <v>0</v>
      </c>
      <c r="FW29" s="133">
        <f t="shared" si="104"/>
        <v>0</v>
      </c>
      <c r="FX29" s="133">
        <f t="shared" si="105"/>
        <v>0</v>
      </c>
      <c r="FY29" s="133">
        <f t="shared" si="106"/>
        <v>0</v>
      </c>
      <c r="FZ29" s="133">
        <f t="shared" si="107"/>
        <v>0</v>
      </c>
      <c r="GA29" s="133">
        <f t="shared" si="108"/>
        <v>0</v>
      </c>
      <c r="GB29" s="133">
        <f t="shared" si="109"/>
        <v>0</v>
      </c>
      <c r="GC29" s="133">
        <f t="shared" si="110"/>
        <v>0</v>
      </c>
      <c r="GD29" s="133">
        <f t="shared" si="111"/>
        <v>0</v>
      </c>
      <c r="GE29" s="133">
        <f t="shared" si="112"/>
        <v>0</v>
      </c>
      <c r="GF29" s="133">
        <f t="shared" si="113"/>
        <v>0</v>
      </c>
      <c r="GG29" s="133">
        <f t="shared" si="114"/>
        <v>0</v>
      </c>
      <c r="GH29" s="133">
        <f t="shared" si="115"/>
        <v>0</v>
      </c>
      <c r="GI29" s="133">
        <f t="shared" si="116"/>
        <v>0</v>
      </c>
      <c r="GJ29" s="133">
        <f t="shared" si="117"/>
        <v>0</v>
      </c>
      <c r="GK29" s="133">
        <f t="shared" si="118"/>
        <v>0</v>
      </c>
      <c r="GL29" s="133">
        <f t="shared" si="119"/>
        <v>0</v>
      </c>
      <c r="GM29" s="146">
        <f t="shared" si="121"/>
        <v>143.654</v>
      </c>
      <c r="GN29" s="163">
        <f t="shared" si="22"/>
        <v>4</v>
      </c>
      <c r="GO29" s="21" t="str">
        <f t="shared" si="23"/>
        <v>ENRIQUE E. MENA</v>
      </c>
      <c r="GP29" s="22" t="str">
        <f t="shared" si="24"/>
        <v>IZCC</v>
      </c>
      <c r="GQ29" s="316">
        <v>24</v>
      </c>
      <c r="GR29" s="354">
        <f t="shared" si="25"/>
        <v>35.913499999999999</v>
      </c>
    </row>
    <row r="30" spans="1:200" ht="12.95" customHeight="1" x14ac:dyDescent="0.2">
      <c r="A30" s="79">
        <f t="shared" si="26"/>
        <v>25</v>
      </c>
      <c r="B30" s="56" t="s">
        <v>131</v>
      </c>
      <c r="C30" s="77" t="s">
        <v>132</v>
      </c>
      <c r="D30" s="282">
        <v>38366</v>
      </c>
      <c r="E30" s="86" t="str">
        <f t="shared" si="10"/>
        <v>JUV</v>
      </c>
      <c r="F30" s="100"/>
      <c r="G30" s="100"/>
      <c r="H30" s="100">
        <v>495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>
        <v>40</v>
      </c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53">
        <f t="shared" si="11"/>
        <v>2</v>
      </c>
      <c r="CW30" s="133">
        <f t="shared" si="27"/>
        <v>0</v>
      </c>
      <c r="CX30" s="133">
        <f t="shared" si="28"/>
        <v>0</v>
      </c>
      <c r="CY30" s="133">
        <f t="shared" si="29"/>
        <v>113.85000000000001</v>
      </c>
      <c r="CZ30" s="133">
        <f t="shared" si="30"/>
        <v>0</v>
      </c>
      <c r="DA30" s="133">
        <f t="shared" si="31"/>
        <v>0</v>
      </c>
      <c r="DB30" s="133">
        <f t="shared" si="32"/>
        <v>0</v>
      </c>
      <c r="DC30" s="133">
        <f t="shared" si="33"/>
        <v>0</v>
      </c>
      <c r="DD30" s="133">
        <f t="shared" si="34"/>
        <v>0</v>
      </c>
      <c r="DE30" s="133">
        <f t="shared" si="35"/>
        <v>0</v>
      </c>
      <c r="DF30" s="133">
        <f t="shared" si="36"/>
        <v>0</v>
      </c>
      <c r="DG30" s="133">
        <f t="shared" si="37"/>
        <v>0</v>
      </c>
      <c r="DH30" s="133">
        <f t="shared" si="120"/>
        <v>0</v>
      </c>
      <c r="DI30" s="133">
        <f t="shared" si="38"/>
        <v>0</v>
      </c>
      <c r="DJ30" s="133">
        <f t="shared" si="39"/>
        <v>0</v>
      </c>
      <c r="DK30" s="133">
        <f t="shared" si="40"/>
        <v>0</v>
      </c>
      <c r="DL30" s="133">
        <f t="shared" si="41"/>
        <v>0</v>
      </c>
      <c r="DM30" s="133">
        <f t="shared" si="42"/>
        <v>0</v>
      </c>
      <c r="DN30" s="133">
        <f t="shared" si="43"/>
        <v>0</v>
      </c>
      <c r="DO30" s="133">
        <f t="shared" si="44"/>
        <v>0</v>
      </c>
      <c r="DP30" s="133">
        <f t="shared" si="45"/>
        <v>0</v>
      </c>
      <c r="DQ30" s="133">
        <f t="shared" si="46"/>
        <v>0</v>
      </c>
      <c r="DR30" s="133">
        <f t="shared" si="47"/>
        <v>14.8</v>
      </c>
      <c r="DS30" s="133">
        <f t="shared" si="48"/>
        <v>0</v>
      </c>
      <c r="DT30" s="133">
        <f t="shared" si="49"/>
        <v>0</v>
      </c>
      <c r="DU30" s="133">
        <f t="shared" si="50"/>
        <v>0</v>
      </c>
      <c r="DV30" s="133">
        <f t="shared" si="51"/>
        <v>0</v>
      </c>
      <c r="DW30" s="133">
        <f t="shared" si="52"/>
        <v>0</v>
      </c>
      <c r="DX30" s="133">
        <f t="shared" si="53"/>
        <v>0</v>
      </c>
      <c r="DY30" s="133">
        <f t="shared" si="54"/>
        <v>0</v>
      </c>
      <c r="DZ30" s="133">
        <f t="shared" si="55"/>
        <v>0</v>
      </c>
      <c r="EA30" s="133">
        <f t="shared" si="56"/>
        <v>0</v>
      </c>
      <c r="EB30" s="133">
        <f t="shared" si="57"/>
        <v>0</v>
      </c>
      <c r="EC30" s="133">
        <f t="shared" si="58"/>
        <v>0</v>
      </c>
      <c r="ED30" s="133">
        <f t="shared" si="59"/>
        <v>0</v>
      </c>
      <c r="EE30" s="133">
        <f t="shared" si="60"/>
        <v>0</v>
      </c>
      <c r="EF30" s="133">
        <f t="shared" si="61"/>
        <v>0</v>
      </c>
      <c r="EG30" s="133">
        <f t="shared" si="62"/>
        <v>0</v>
      </c>
      <c r="EH30" s="133">
        <f t="shared" si="63"/>
        <v>0</v>
      </c>
      <c r="EI30" s="133">
        <f t="shared" si="64"/>
        <v>0</v>
      </c>
      <c r="EJ30" s="133">
        <f t="shared" si="65"/>
        <v>0</v>
      </c>
      <c r="EK30" s="133">
        <f t="shared" si="66"/>
        <v>0</v>
      </c>
      <c r="EL30" s="133">
        <f t="shared" si="67"/>
        <v>0</v>
      </c>
      <c r="EM30" s="133">
        <f t="shared" si="68"/>
        <v>0</v>
      </c>
      <c r="EN30" s="133">
        <f t="shared" si="69"/>
        <v>0</v>
      </c>
      <c r="EO30" s="133">
        <f t="shared" si="70"/>
        <v>0</v>
      </c>
      <c r="EP30" s="133">
        <f t="shared" si="71"/>
        <v>0</v>
      </c>
      <c r="EQ30" s="133">
        <f t="shared" si="72"/>
        <v>0</v>
      </c>
      <c r="ER30" s="133">
        <f t="shared" si="73"/>
        <v>0</v>
      </c>
      <c r="ES30" s="133">
        <f t="shared" si="74"/>
        <v>0</v>
      </c>
      <c r="ET30" s="133">
        <f t="shared" si="75"/>
        <v>0</v>
      </c>
      <c r="EU30" s="133">
        <f t="shared" si="76"/>
        <v>0</v>
      </c>
      <c r="EV30" s="133">
        <f t="shared" si="77"/>
        <v>0</v>
      </c>
      <c r="EW30" s="133">
        <f t="shared" si="78"/>
        <v>0</v>
      </c>
      <c r="EX30" s="133">
        <f t="shared" si="79"/>
        <v>0</v>
      </c>
      <c r="EY30" s="133">
        <f t="shared" si="80"/>
        <v>0</v>
      </c>
      <c r="EZ30" s="133">
        <f t="shared" si="81"/>
        <v>0</v>
      </c>
      <c r="FA30" s="133">
        <f t="shared" si="82"/>
        <v>0</v>
      </c>
      <c r="FB30" s="133">
        <f t="shared" si="83"/>
        <v>0</v>
      </c>
      <c r="FC30" s="133">
        <f t="shared" si="84"/>
        <v>0</v>
      </c>
      <c r="FD30" s="133">
        <f t="shared" si="85"/>
        <v>0</v>
      </c>
      <c r="FE30" s="133">
        <f t="shared" si="86"/>
        <v>0</v>
      </c>
      <c r="FF30" s="133">
        <f t="shared" si="87"/>
        <v>0</v>
      </c>
      <c r="FG30" s="133">
        <f t="shared" si="88"/>
        <v>0</v>
      </c>
      <c r="FH30" s="133">
        <f t="shared" si="89"/>
        <v>0</v>
      </c>
      <c r="FI30" s="133">
        <f t="shared" si="90"/>
        <v>0</v>
      </c>
      <c r="FJ30" s="133">
        <f t="shared" si="91"/>
        <v>0</v>
      </c>
      <c r="FK30" s="133">
        <f t="shared" si="92"/>
        <v>0</v>
      </c>
      <c r="FL30" s="133">
        <f t="shared" si="93"/>
        <v>0</v>
      </c>
      <c r="FM30" s="133">
        <f t="shared" si="94"/>
        <v>0</v>
      </c>
      <c r="FN30" s="133">
        <f t="shared" si="95"/>
        <v>0</v>
      </c>
      <c r="FO30" s="133">
        <f t="shared" si="96"/>
        <v>0</v>
      </c>
      <c r="FP30" s="133">
        <f t="shared" si="97"/>
        <v>0</v>
      </c>
      <c r="FQ30" s="133">
        <f t="shared" si="98"/>
        <v>0</v>
      </c>
      <c r="FR30" s="133">
        <f t="shared" si="99"/>
        <v>0</v>
      </c>
      <c r="FS30" s="133">
        <f t="shared" si="100"/>
        <v>0</v>
      </c>
      <c r="FT30" s="133">
        <f t="shared" si="101"/>
        <v>0</v>
      </c>
      <c r="FU30" s="133">
        <f t="shared" si="102"/>
        <v>0</v>
      </c>
      <c r="FV30" s="133">
        <f t="shared" si="103"/>
        <v>0</v>
      </c>
      <c r="FW30" s="133">
        <f t="shared" si="104"/>
        <v>0</v>
      </c>
      <c r="FX30" s="133">
        <f t="shared" si="105"/>
        <v>0</v>
      </c>
      <c r="FY30" s="133">
        <f t="shared" si="106"/>
        <v>0</v>
      </c>
      <c r="FZ30" s="133">
        <f t="shared" si="107"/>
        <v>0</v>
      </c>
      <c r="GA30" s="133">
        <f t="shared" si="108"/>
        <v>0</v>
      </c>
      <c r="GB30" s="133">
        <f t="shared" si="109"/>
        <v>0</v>
      </c>
      <c r="GC30" s="133">
        <f t="shared" si="110"/>
        <v>0</v>
      </c>
      <c r="GD30" s="133">
        <f t="shared" si="111"/>
        <v>0</v>
      </c>
      <c r="GE30" s="133">
        <f t="shared" si="112"/>
        <v>0</v>
      </c>
      <c r="GF30" s="133">
        <f t="shared" si="113"/>
        <v>0</v>
      </c>
      <c r="GG30" s="133">
        <f t="shared" si="114"/>
        <v>0</v>
      </c>
      <c r="GH30" s="133">
        <f t="shared" si="115"/>
        <v>0</v>
      </c>
      <c r="GI30" s="133">
        <f t="shared" si="116"/>
        <v>0</v>
      </c>
      <c r="GJ30" s="133">
        <f t="shared" si="117"/>
        <v>0</v>
      </c>
      <c r="GK30" s="133">
        <f t="shared" si="118"/>
        <v>0</v>
      </c>
      <c r="GL30" s="133">
        <f t="shared" si="119"/>
        <v>0</v>
      </c>
      <c r="GM30" s="146">
        <f t="shared" si="121"/>
        <v>128.65</v>
      </c>
      <c r="GN30" s="153">
        <f t="shared" si="22"/>
        <v>2</v>
      </c>
      <c r="GO30" s="21" t="str">
        <f t="shared" si="23"/>
        <v>JOSE M CARLETTA</v>
      </c>
      <c r="GP30" s="22" t="str">
        <f t="shared" si="24"/>
        <v>BGC</v>
      </c>
      <c r="GQ30" s="316">
        <v>25</v>
      </c>
      <c r="GR30" s="354">
        <f t="shared" si="25"/>
        <v>64.325000000000003</v>
      </c>
    </row>
    <row r="31" spans="1:200" ht="12.75" x14ac:dyDescent="0.2">
      <c r="A31" s="79">
        <f t="shared" si="26"/>
        <v>26</v>
      </c>
      <c r="B31" s="408" t="s">
        <v>133</v>
      </c>
      <c r="C31" s="61" t="s">
        <v>107</v>
      </c>
      <c r="D31" s="179">
        <v>38973</v>
      </c>
      <c r="E31" s="86" t="str">
        <f t="shared" si="10"/>
        <v>JUV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>
        <v>10.8</v>
      </c>
      <c r="AL31" s="100"/>
      <c r="AM31" s="100"/>
      <c r="AN31" s="100"/>
      <c r="AO31" s="100"/>
      <c r="AP31" s="100"/>
      <c r="AQ31" s="100">
        <v>9.6</v>
      </c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>
        <v>31.5</v>
      </c>
      <c r="CA31" s="100">
        <v>84</v>
      </c>
      <c r="CB31" s="100"/>
      <c r="CC31" s="100"/>
      <c r="CD31" s="100"/>
      <c r="CE31" s="100"/>
      <c r="CF31" s="100"/>
      <c r="CG31" s="100"/>
      <c r="CH31" s="100">
        <v>12.9</v>
      </c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63">
        <f t="shared" si="11"/>
        <v>5</v>
      </c>
      <c r="CW31" s="133">
        <f t="shared" si="27"/>
        <v>0</v>
      </c>
      <c r="CX31" s="133">
        <f t="shared" si="28"/>
        <v>0</v>
      </c>
      <c r="CY31" s="133">
        <f t="shared" si="29"/>
        <v>0</v>
      </c>
      <c r="CZ31" s="133">
        <f t="shared" si="30"/>
        <v>0</v>
      </c>
      <c r="DA31" s="133">
        <f t="shared" si="31"/>
        <v>0</v>
      </c>
      <c r="DB31" s="133">
        <f t="shared" si="32"/>
        <v>0</v>
      </c>
      <c r="DC31" s="133">
        <f t="shared" si="33"/>
        <v>0</v>
      </c>
      <c r="DD31" s="133">
        <f t="shared" si="34"/>
        <v>0</v>
      </c>
      <c r="DE31" s="133">
        <f t="shared" si="35"/>
        <v>0</v>
      </c>
      <c r="DF31" s="133">
        <f t="shared" si="36"/>
        <v>0</v>
      </c>
      <c r="DG31" s="133">
        <f t="shared" si="37"/>
        <v>0</v>
      </c>
      <c r="DH31" s="133">
        <f t="shared" si="120"/>
        <v>0</v>
      </c>
      <c r="DI31" s="133">
        <f t="shared" si="38"/>
        <v>0</v>
      </c>
      <c r="DJ31" s="133">
        <f t="shared" si="39"/>
        <v>0</v>
      </c>
      <c r="DK31" s="133">
        <f t="shared" si="40"/>
        <v>0</v>
      </c>
      <c r="DL31" s="133">
        <f t="shared" si="41"/>
        <v>0</v>
      </c>
      <c r="DM31" s="133">
        <f t="shared" si="42"/>
        <v>0</v>
      </c>
      <c r="DN31" s="133">
        <f t="shared" si="43"/>
        <v>0</v>
      </c>
      <c r="DO31" s="133">
        <f t="shared" si="44"/>
        <v>0</v>
      </c>
      <c r="DP31" s="133">
        <f t="shared" si="45"/>
        <v>0</v>
      </c>
      <c r="DQ31" s="133">
        <f t="shared" si="46"/>
        <v>0</v>
      </c>
      <c r="DR31" s="133">
        <f t="shared" si="47"/>
        <v>0</v>
      </c>
      <c r="DS31" s="133">
        <f t="shared" si="48"/>
        <v>0</v>
      </c>
      <c r="DT31" s="133">
        <f t="shared" si="49"/>
        <v>0</v>
      </c>
      <c r="DU31" s="133">
        <f t="shared" si="50"/>
        <v>0</v>
      </c>
      <c r="DV31" s="133">
        <f t="shared" si="51"/>
        <v>0</v>
      </c>
      <c r="DW31" s="133">
        <f t="shared" si="52"/>
        <v>0</v>
      </c>
      <c r="DX31" s="133">
        <f t="shared" si="53"/>
        <v>0</v>
      </c>
      <c r="DY31" s="133">
        <f t="shared" si="54"/>
        <v>0</v>
      </c>
      <c r="DZ31" s="133">
        <f t="shared" si="55"/>
        <v>0</v>
      </c>
      <c r="EA31" s="133">
        <f t="shared" si="56"/>
        <v>0</v>
      </c>
      <c r="EB31" s="133">
        <f t="shared" si="57"/>
        <v>4.7520000000000007</v>
      </c>
      <c r="EC31" s="133">
        <f t="shared" si="58"/>
        <v>0</v>
      </c>
      <c r="ED31" s="133">
        <f t="shared" si="59"/>
        <v>0</v>
      </c>
      <c r="EE31" s="133">
        <f t="shared" si="60"/>
        <v>0</v>
      </c>
      <c r="EF31" s="133">
        <f t="shared" si="61"/>
        <v>0</v>
      </c>
      <c r="EG31" s="133">
        <f t="shared" si="62"/>
        <v>0</v>
      </c>
      <c r="EH31" s="133">
        <f t="shared" si="63"/>
        <v>4.8959999999999999</v>
      </c>
      <c r="EI31" s="133">
        <f t="shared" si="64"/>
        <v>0</v>
      </c>
      <c r="EJ31" s="133">
        <f t="shared" si="65"/>
        <v>0</v>
      </c>
      <c r="EK31" s="133">
        <f t="shared" si="66"/>
        <v>0</v>
      </c>
      <c r="EL31" s="133">
        <f t="shared" si="67"/>
        <v>0</v>
      </c>
      <c r="EM31" s="133">
        <f t="shared" si="68"/>
        <v>0</v>
      </c>
      <c r="EN31" s="133">
        <f t="shared" si="69"/>
        <v>0</v>
      </c>
      <c r="EO31" s="133">
        <f t="shared" si="70"/>
        <v>0</v>
      </c>
      <c r="EP31" s="133">
        <f t="shared" si="71"/>
        <v>0</v>
      </c>
      <c r="EQ31" s="133">
        <f t="shared" si="72"/>
        <v>0</v>
      </c>
      <c r="ER31" s="133">
        <f t="shared" si="73"/>
        <v>0</v>
      </c>
      <c r="ES31" s="133">
        <f t="shared" si="74"/>
        <v>0</v>
      </c>
      <c r="ET31" s="133">
        <f t="shared" si="75"/>
        <v>0</v>
      </c>
      <c r="EU31" s="133">
        <f t="shared" si="76"/>
        <v>0</v>
      </c>
      <c r="EV31" s="133">
        <f t="shared" si="77"/>
        <v>0</v>
      </c>
      <c r="EW31" s="133">
        <f t="shared" si="78"/>
        <v>0</v>
      </c>
      <c r="EX31" s="133">
        <f t="shared" si="79"/>
        <v>0</v>
      </c>
      <c r="EY31" s="133">
        <f t="shared" si="80"/>
        <v>0</v>
      </c>
      <c r="EZ31" s="133">
        <f t="shared" si="81"/>
        <v>0</v>
      </c>
      <c r="FA31" s="133">
        <f t="shared" si="82"/>
        <v>0</v>
      </c>
      <c r="FB31" s="133">
        <f t="shared" si="83"/>
        <v>0</v>
      </c>
      <c r="FC31" s="133">
        <f t="shared" si="84"/>
        <v>0</v>
      </c>
      <c r="FD31" s="133">
        <f t="shared" si="85"/>
        <v>0</v>
      </c>
      <c r="FE31" s="133">
        <f t="shared" si="86"/>
        <v>0</v>
      </c>
      <c r="FF31" s="133">
        <f t="shared" si="87"/>
        <v>0</v>
      </c>
      <c r="FG31" s="133">
        <f t="shared" si="88"/>
        <v>0</v>
      </c>
      <c r="FH31" s="133">
        <f t="shared" si="89"/>
        <v>0</v>
      </c>
      <c r="FI31" s="133">
        <f t="shared" si="90"/>
        <v>0</v>
      </c>
      <c r="FJ31" s="133">
        <f t="shared" si="91"/>
        <v>0</v>
      </c>
      <c r="FK31" s="133">
        <f t="shared" si="92"/>
        <v>0</v>
      </c>
      <c r="FL31" s="133">
        <f t="shared" si="93"/>
        <v>0</v>
      </c>
      <c r="FM31" s="133">
        <f t="shared" si="94"/>
        <v>0</v>
      </c>
      <c r="FN31" s="133">
        <f t="shared" si="95"/>
        <v>0</v>
      </c>
      <c r="FO31" s="133">
        <f t="shared" si="96"/>
        <v>0</v>
      </c>
      <c r="FP31" s="133">
        <f t="shared" si="97"/>
        <v>0</v>
      </c>
      <c r="FQ31" s="133">
        <f t="shared" si="98"/>
        <v>27.09</v>
      </c>
      <c r="FR31" s="133">
        <f t="shared" si="99"/>
        <v>72.239999999999995</v>
      </c>
      <c r="FS31" s="133">
        <f t="shared" si="100"/>
        <v>0</v>
      </c>
      <c r="FT31" s="133">
        <f t="shared" si="101"/>
        <v>0</v>
      </c>
      <c r="FU31" s="133">
        <f t="shared" si="102"/>
        <v>0</v>
      </c>
      <c r="FV31" s="133">
        <f t="shared" si="103"/>
        <v>0</v>
      </c>
      <c r="FW31" s="133">
        <f t="shared" si="104"/>
        <v>0</v>
      </c>
      <c r="FX31" s="133">
        <f t="shared" si="105"/>
        <v>0</v>
      </c>
      <c r="FY31" s="133">
        <f t="shared" si="106"/>
        <v>11.997000000000002</v>
      </c>
      <c r="FZ31" s="133">
        <f t="shared" si="107"/>
        <v>0</v>
      </c>
      <c r="GA31" s="133">
        <f t="shared" si="108"/>
        <v>0</v>
      </c>
      <c r="GB31" s="133">
        <f t="shared" si="109"/>
        <v>0</v>
      </c>
      <c r="GC31" s="133">
        <f t="shared" si="110"/>
        <v>0</v>
      </c>
      <c r="GD31" s="133">
        <f t="shared" si="111"/>
        <v>0</v>
      </c>
      <c r="GE31" s="133">
        <f t="shared" si="112"/>
        <v>0</v>
      </c>
      <c r="GF31" s="133">
        <f t="shared" si="113"/>
        <v>0</v>
      </c>
      <c r="GG31" s="133">
        <f t="shared" si="114"/>
        <v>0</v>
      </c>
      <c r="GH31" s="133">
        <f t="shared" si="115"/>
        <v>0</v>
      </c>
      <c r="GI31" s="133">
        <f t="shared" si="116"/>
        <v>0</v>
      </c>
      <c r="GJ31" s="133">
        <f t="shared" si="117"/>
        <v>0</v>
      </c>
      <c r="GK31" s="133">
        <f t="shared" si="118"/>
        <v>0</v>
      </c>
      <c r="GL31" s="133">
        <f t="shared" si="119"/>
        <v>0</v>
      </c>
      <c r="GM31" s="100">
        <f t="shared" si="121"/>
        <v>120.97499999999999</v>
      </c>
      <c r="GN31" s="163">
        <f t="shared" si="22"/>
        <v>5</v>
      </c>
      <c r="GO31" s="21" t="str">
        <f t="shared" si="23"/>
        <v>AARON LOPEZ</v>
      </c>
      <c r="GP31" s="22" t="str">
        <f t="shared" si="24"/>
        <v>FVG</v>
      </c>
      <c r="GQ31" s="316">
        <v>26</v>
      </c>
      <c r="GR31" s="354">
        <f t="shared" si="25"/>
        <v>24.195</v>
      </c>
    </row>
    <row r="32" spans="1:200" ht="12.75" x14ac:dyDescent="0.2">
      <c r="A32" s="79">
        <f t="shared" si="26"/>
        <v>27</v>
      </c>
      <c r="B32" s="26" t="s">
        <v>134</v>
      </c>
      <c r="C32" s="61" t="s">
        <v>113</v>
      </c>
      <c r="D32" s="179">
        <v>39982</v>
      </c>
      <c r="E32" s="86" t="str">
        <f t="shared" si="10"/>
        <v>PJUV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>
        <v>36</v>
      </c>
      <c r="CA32" s="100">
        <v>84</v>
      </c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63">
        <f t="shared" si="11"/>
        <v>2</v>
      </c>
      <c r="CW32" s="133">
        <f t="shared" si="27"/>
        <v>0</v>
      </c>
      <c r="CX32" s="133">
        <f t="shared" si="28"/>
        <v>0</v>
      </c>
      <c r="CY32" s="133">
        <f t="shared" si="29"/>
        <v>0</v>
      </c>
      <c r="CZ32" s="133">
        <f t="shared" si="30"/>
        <v>0</v>
      </c>
      <c r="DA32" s="133">
        <f t="shared" si="31"/>
        <v>0</v>
      </c>
      <c r="DB32" s="133">
        <f t="shared" si="32"/>
        <v>0</v>
      </c>
      <c r="DC32" s="133">
        <f t="shared" si="33"/>
        <v>0</v>
      </c>
      <c r="DD32" s="133">
        <f t="shared" si="34"/>
        <v>0</v>
      </c>
      <c r="DE32" s="133">
        <f t="shared" si="35"/>
        <v>0</v>
      </c>
      <c r="DF32" s="133">
        <f t="shared" si="36"/>
        <v>0</v>
      </c>
      <c r="DG32" s="133">
        <f t="shared" si="37"/>
        <v>0</v>
      </c>
      <c r="DH32" s="133">
        <f t="shared" si="120"/>
        <v>0</v>
      </c>
      <c r="DI32" s="133">
        <f t="shared" si="38"/>
        <v>0</v>
      </c>
      <c r="DJ32" s="133">
        <f t="shared" si="39"/>
        <v>0</v>
      </c>
      <c r="DK32" s="133">
        <f t="shared" si="40"/>
        <v>0</v>
      </c>
      <c r="DL32" s="133">
        <f t="shared" si="41"/>
        <v>0</v>
      </c>
      <c r="DM32" s="133">
        <f t="shared" si="42"/>
        <v>0</v>
      </c>
      <c r="DN32" s="133">
        <f t="shared" si="43"/>
        <v>0</v>
      </c>
      <c r="DO32" s="133">
        <f t="shared" si="44"/>
        <v>0</v>
      </c>
      <c r="DP32" s="133">
        <f t="shared" si="45"/>
        <v>0</v>
      </c>
      <c r="DQ32" s="133">
        <f t="shared" si="46"/>
        <v>0</v>
      </c>
      <c r="DR32" s="133">
        <f t="shared" si="47"/>
        <v>0</v>
      </c>
      <c r="DS32" s="133">
        <f t="shared" si="48"/>
        <v>0</v>
      </c>
      <c r="DT32" s="133">
        <f t="shared" si="49"/>
        <v>0</v>
      </c>
      <c r="DU32" s="133">
        <f t="shared" si="50"/>
        <v>0</v>
      </c>
      <c r="DV32" s="133">
        <f t="shared" si="51"/>
        <v>0</v>
      </c>
      <c r="DW32" s="133">
        <f t="shared" si="52"/>
        <v>0</v>
      </c>
      <c r="DX32" s="133">
        <f t="shared" si="53"/>
        <v>0</v>
      </c>
      <c r="DY32" s="133">
        <f t="shared" si="54"/>
        <v>0</v>
      </c>
      <c r="DZ32" s="133">
        <f t="shared" si="55"/>
        <v>0</v>
      </c>
      <c r="EA32" s="133">
        <f t="shared" si="56"/>
        <v>0</v>
      </c>
      <c r="EB32" s="133">
        <f t="shared" si="57"/>
        <v>0</v>
      </c>
      <c r="EC32" s="133">
        <f t="shared" si="58"/>
        <v>0</v>
      </c>
      <c r="ED32" s="133">
        <f t="shared" si="59"/>
        <v>0</v>
      </c>
      <c r="EE32" s="133">
        <f t="shared" si="60"/>
        <v>0</v>
      </c>
      <c r="EF32" s="133">
        <f t="shared" si="61"/>
        <v>0</v>
      </c>
      <c r="EG32" s="133">
        <f t="shared" si="62"/>
        <v>0</v>
      </c>
      <c r="EH32" s="133">
        <f t="shared" si="63"/>
        <v>0</v>
      </c>
      <c r="EI32" s="133">
        <f t="shared" si="64"/>
        <v>0</v>
      </c>
      <c r="EJ32" s="133">
        <f t="shared" si="65"/>
        <v>0</v>
      </c>
      <c r="EK32" s="133">
        <f t="shared" si="66"/>
        <v>0</v>
      </c>
      <c r="EL32" s="133">
        <f t="shared" si="67"/>
        <v>0</v>
      </c>
      <c r="EM32" s="133">
        <f t="shared" si="68"/>
        <v>0</v>
      </c>
      <c r="EN32" s="133">
        <f t="shared" si="69"/>
        <v>0</v>
      </c>
      <c r="EO32" s="133">
        <f t="shared" si="70"/>
        <v>0</v>
      </c>
      <c r="EP32" s="133">
        <f t="shared" si="71"/>
        <v>0</v>
      </c>
      <c r="EQ32" s="133">
        <f t="shared" si="72"/>
        <v>0</v>
      </c>
      <c r="ER32" s="133">
        <f t="shared" si="73"/>
        <v>0</v>
      </c>
      <c r="ES32" s="133">
        <f t="shared" si="74"/>
        <v>0</v>
      </c>
      <c r="ET32" s="133">
        <f t="shared" si="75"/>
        <v>0</v>
      </c>
      <c r="EU32" s="133">
        <f t="shared" si="76"/>
        <v>0</v>
      </c>
      <c r="EV32" s="133">
        <f t="shared" si="77"/>
        <v>0</v>
      </c>
      <c r="EW32" s="133">
        <f t="shared" si="78"/>
        <v>0</v>
      </c>
      <c r="EX32" s="133">
        <f t="shared" si="79"/>
        <v>0</v>
      </c>
      <c r="EY32" s="133">
        <f t="shared" si="80"/>
        <v>0</v>
      </c>
      <c r="EZ32" s="133">
        <f t="shared" si="81"/>
        <v>0</v>
      </c>
      <c r="FA32" s="133">
        <f t="shared" si="82"/>
        <v>0</v>
      </c>
      <c r="FB32" s="133">
        <f t="shared" si="83"/>
        <v>0</v>
      </c>
      <c r="FC32" s="133">
        <f t="shared" si="84"/>
        <v>0</v>
      </c>
      <c r="FD32" s="133">
        <f t="shared" si="85"/>
        <v>0</v>
      </c>
      <c r="FE32" s="133">
        <f t="shared" si="86"/>
        <v>0</v>
      </c>
      <c r="FF32" s="133">
        <f t="shared" si="87"/>
        <v>0</v>
      </c>
      <c r="FG32" s="133">
        <f t="shared" si="88"/>
        <v>0</v>
      </c>
      <c r="FH32" s="133">
        <f t="shared" si="89"/>
        <v>0</v>
      </c>
      <c r="FI32" s="133">
        <f t="shared" si="90"/>
        <v>0</v>
      </c>
      <c r="FJ32" s="133">
        <f t="shared" si="91"/>
        <v>0</v>
      </c>
      <c r="FK32" s="133">
        <f t="shared" si="92"/>
        <v>0</v>
      </c>
      <c r="FL32" s="133">
        <f t="shared" si="93"/>
        <v>0</v>
      </c>
      <c r="FM32" s="133">
        <f t="shared" si="94"/>
        <v>0</v>
      </c>
      <c r="FN32" s="133">
        <f t="shared" si="95"/>
        <v>0</v>
      </c>
      <c r="FO32" s="133">
        <f t="shared" si="96"/>
        <v>0</v>
      </c>
      <c r="FP32" s="133">
        <f t="shared" si="97"/>
        <v>0</v>
      </c>
      <c r="FQ32" s="133">
        <f t="shared" si="98"/>
        <v>30.96</v>
      </c>
      <c r="FR32" s="133">
        <f t="shared" si="99"/>
        <v>72.239999999999995</v>
      </c>
      <c r="FS32" s="133">
        <f t="shared" si="100"/>
        <v>0</v>
      </c>
      <c r="FT32" s="133">
        <f t="shared" si="101"/>
        <v>0</v>
      </c>
      <c r="FU32" s="133">
        <f t="shared" si="102"/>
        <v>0</v>
      </c>
      <c r="FV32" s="133">
        <f t="shared" si="103"/>
        <v>0</v>
      </c>
      <c r="FW32" s="133">
        <f t="shared" si="104"/>
        <v>0</v>
      </c>
      <c r="FX32" s="133">
        <f t="shared" si="105"/>
        <v>0</v>
      </c>
      <c r="FY32" s="133">
        <f t="shared" si="106"/>
        <v>0</v>
      </c>
      <c r="FZ32" s="133">
        <f t="shared" si="107"/>
        <v>0</v>
      </c>
      <c r="GA32" s="133">
        <f t="shared" si="108"/>
        <v>0</v>
      </c>
      <c r="GB32" s="133">
        <f t="shared" si="109"/>
        <v>0</v>
      </c>
      <c r="GC32" s="133">
        <f t="shared" si="110"/>
        <v>0</v>
      </c>
      <c r="GD32" s="133">
        <f t="shared" si="111"/>
        <v>0</v>
      </c>
      <c r="GE32" s="133">
        <f t="shared" si="112"/>
        <v>0</v>
      </c>
      <c r="GF32" s="133">
        <f t="shared" si="113"/>
        <v>0</v>
      </c>
      <c r="GG32" s="133">
        <f t="shared" si="114"/>
        <v>0</v>
      </c>
      <c r="GH32" s="133">
        <f t="shared" si="115"/>
        <v>0</v>
      </c>
      <c r="GI32" s="133">
        <f t="shared" si="116"/>
        <v>0</v>
      </c>
      <c r="GJ32" s="133">
        <f t="shared" si="117"/>
        <v>0</v>
      </c>
      <c r="GK32" s="133">
        <f t="shared" si="118"/>
        <v>0</v>
      </c>
      <c r="GL32" s="129">
        <f t="shared" si="119"/>
        <v>0</v>
      </c>
      <c r="GM32" s="100">
        <f t="shared" si="121"/>
        <v>103.19999999999999</v>
      </c>
      <c r="GN32" s="163">
        <f t="shared" si="22"/>
        <v>2</v>
      </c>
      <c r="GO32" s="21" t="str">
        <f t="shared" si="23"/>
        <v>JUAN F PEREZ CANTO</v>
      </c>
      <c r="GP32" s="22" t="str">
        <f t="shared" si="24"/>
        <v>LCC</v>
      </c>
      <c r="GQ32" s="316">
        <v>27</v>
      </c>
      <c r="GR32" s="354">
        <f t="shared" si="25"/>
        <v>51.599999999999994</v>
      </c>
    </row>
    <row r="33" spans="1:200" ht="12.75" x14ac:dyDescent="0.2">
      <c r="A33" s="79">
        <f t="shared" si="26"/>
        <v>28</v>
      </c>
      <c r="B33" s="28" t="s">
        <v>140</v>
      </c>
      <c r="C33" s="77" t="s">
        <v>105</v>
      </c>
      <c r="D33" s="358">
        <v>39115</v>
      </c>
      <c r="E33" s="86" t="str">
        <f t="shared" si="10"/>
        <v>JUV</v>
      </c>
      <c r="F33" s="100"/>
      <c r="G33" s="100"/>
      <c r="H33" s="100"/>
      <c r="I33" s="100"/>
      <c r="J33" s="100"/>
      <c r="K33" s="100"/>
      <c r="L33" s="100"/>
      <c r="M33" s="100">
        <v>28</v>
      </c>
      <c r="N33" s="100"/>
      <c r="O33" s="100"/>
      <c r="P33" s="100"/>
      <c r="Q33" s="100"/>
      <c r="R33" s="100"/>
      <c r="S33" s="100"/>
      <c r="T33" s="100"/>
      <c r="U33" s="100">
        <v>3.6</v>
      </c>
      <c r="V33" s="100"/>
      <c r="W33" s="100"/>
      <c r="X33" s="100">
        <v>110</v>
      </c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>
        <v>12.8</v>
      </c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>
        <v>2.2999999999999998</v>
      </c>
      <c r="CS33" s="100"/>
      <c r="CT33" s="100">
        <v>32</v>
      </c>
      <c r="CU33" s="100"/>
      <c r="CV33" s="173">
        <f t="shared" si="11"/>
        <v>6</v>
      </c>
      <c r="CW33" s="133">
        <f t="shared" si="27"/>
        <v>0</v>
      </c>
      <c r="CX33" s="133">
        <f t="shared" si="28"/>
        <v>0</v>
      </c>
      <c r="CY33" s="133">
        <f t="shared" si="29"/>
        <v>0</v>
      </c>
      <c r="CZ33" s="133">
        <f t="shared" si="30"/>
        <v>0</v>
      </c>
      <c r="DA33" s="133">
        <f t="shared" si="31"/>
        <v>0</v>
      </c>
      <c r="DB33" s="133">
        <f t="shared" si="32"/>
        <v>0</v>
      </c>
      <c r="DC33" s="133">
        <f t="shared" si="33"/>
        <v>0</v>
      </c>
      <c r="DD33" s="133">
        <f t="shared" si="34"/>
        <v>8.4</v>
      </c>
      <c r="DE33" s="133">
        <f t="shared" si="35"/>
        <v>0</v>
      </c>
      <c r="DF33" s="133">
        <f t="shared" si="36"/>
        <v>0</v>
      </c>
      <c r="DG33" s="133">
        <f t="shared" si="37"/>
        <v>0</v>
      </c>
      <c r="DH33" s="133">
        <f t="shared" si="120"/>
        <v>0</v>
      </c>
      <c r="DI33" s="133">
        <f t="shared" si="38"/>
        <v>0</v>
      </c>
      <c r="DJ33" s="133">
        <f t="shared" si="39"/>
        <v>0</v>
      </c>
      <c r="DK33" s="133">
        <f t="shared" si="40"/>
        <v>0</v>
      </c>
      <c r="DL33" s="133">
        <f t="shared" si="41"/>
        <v>1.3320000000000001</v>
      </c>
      <c r="DM33" s="133">
        <f t="shared" si="42"/>
        <v>0</v>
      </c>
      <c r="DN33" s="133">
        <f t="shared" si="43"/>
        <v>0</v>
      </c>
      <c r="DO33" s="133">
        <f t="shared" si="44"/>
        <v>40.700000000000003</v>
      </c>
      <c r="DP33" s="133">
        <f t="shared" si="45"/>
        <v>0</v>
      </c>
      <c r="DQ33" s="133">
        <f t="shared" si="46"/>
        <v>0</v>
      </c>
      <c r="DR33" s="133">
        <f t="shared" si="47"/>
        <v>0</v>
      </c>
      <c r="DS33" s="133">
        <f t="shared" si="48"/>
        <v>0</v>
      </c>
      <c r="DT33" s="133">
        <f t="shared" si="49"/>
        <v>0</v>
      </c>
      <c r="DU33" s="133">
        <f t="shared" si="50"/>
        <v>0</v>
      </c>
      <c r="DV33" s="133">
        <f t="shared" si="51"/>
        <v>0</v>
      </c>
      <c r="DW33" s="133">
        <f t="shared" si="52"/>
        <v>0</v>
      </c>
      <c r="DX33" s="133">
        <f t="shared" si="53"/>
        <v>0</v>
      </c>
      <c r="DY33" s="133">
        <f t="shared" si="54"/>
        <v>0</v>
      </c>
      <c r="DZ33" s="133">
        <f t="shared" si="55"/>
        <v>0</v>
      </c>
      <c r="EA33" s="133">
        <f t="shared" si="56"/>
        <v>0</v>
      </c>
      <c r="EB33" s="133">
        <f t="shared" si="57"/>
        <v>0</v>
      </c>
      <c r="EC33" s="133">
        <f t="shared" si="58"/>
        <v>0</v>
      </c>
      <c r="ED33" s="133">
        <f t="shared" si="59"/>
        <v>0</v>
      </c>
      <c r="EE33" s="133">
        <f t="shared" si="60"/>
        <v>0</v>
      </c>
      <c r="EF33" s="133">
        <f t="shared" si="61"/>
        <v>0</v>
      </c>
      <c r="EG33" s="133">
        <f t="shared" si="62"/>
        <v>0</v>
      </c>
      <c r="EH33" s="133">
        <f t="shared" si="63"/>
        <v>6.5280000000000005</v>
      </c>
      <c r="EI33" s="133">
        <f t="shared" si="64"/>
        <v>0</v>
      </c>
      <c r="EJ33" s="133">
        <f t="shared" si="65"/>
        <v>0</v>
      </c>
      <c r="EK33" s="133">
        <f t="shared" si="66"/>
        <v>0</v>
      </c>
      <c r="EL33" s="133">
        <f t="shared" si="67"/>
        <v>0</v>
      </c>
      <c r="EM33" s="133">
        <f t="shared" si="68"/>
        <v>0</v>
      </c>
      <c r="EN33" s="133">
        <f t="shared" si="69"/>
        <v>0</v>
      </c>
      <c r="EO33" s="133">
        <f t="shared" si="70"/>
        <v>0</v>
      </c>
      <c r="EP33" s="133">
        <f t="shared" si="71"/>
        <v>0</v>
      </c>
      <c r="EQ33" s="133">
        <f t="shared" si="72"/>
        <v>0</v>
      </c>
      <c r="ER33" s="133">
        <f t="shared" si="73"/>
        <v>0</v>
      </c>
      <c r="ES33" s="133">
        <f t="shared" si="74"/>
        <v>0</v>
      </c>
      <c r="ET33" s="133">
        <f t="shared" si="75"/>
        <v>0</v>
      </c>
      <c r="EU33" s="133">
        <f t="shared" si="76"/>
        <v>0</v>
      </c>
      <c r="EV33" s="133">
        <f t="shared" si="77"/>
        <v>0</v>
      </c>
      <c r="EW33" s="133">
        <f t="shared" si="78"/>
        <v>0</v>
      </c>
      <c r="EX33" s="133">
        <f t="shared" si="79"/>
        <v>0</v>
      </c>
      <c r="EY33" s="133">
        <f t="shared" si="80"/>
        <v>0</v>
      </c>
      <c r="EZ33" s="133">
        <f t="shared" si="81"/>
        <v>0</v>
      </c>
      <c r="FA33" s="133">
        <f t="shared" si="82"/>
        <v>0</v>
      </c>
      <c r="FB33" s="133">
        <f t="shared" si="83"/>
        <v>0</v>
      </c>
      <c r="FC33" s="133">
        <f t="shared" si="84"/>
        <v>0</v>
      </c>
      <c r="FD33" s="133">
        <f t="shared" si="85"/>
        <v>0</v>
      </c>
      <c r="FE33" s="133">
        <f t="shared" si="86"/>
        <v>0</v>
      </c>
      <c r="FF33" s="133">
        <f t="shared" si="87"/>
        <v>0</v>
      </c>
      <c r="FG33" s="133">
        <f t="shared" si="88"/>
        <v>0</v>
      </c>
      <c r="FH33" s="133">
        <f t="shared" si="89"/>
        <v>0</v>
      </c>
      <c r="FI33" s="133">
        <f t="shared" si="90"/>
        <v>0</v>
      </c>
      <c r="FJ33" s="133">
        <f t="shared" si="91"/>
        <v>0</v>
      </c>
      <c r="FK33" s="133">
        <f t="shared" si="92"/>
        <v>0</v>
      </c>
      <c r="FL33" s="133">
        <f t="shared" si="93"/>
        <v>0</v>
      </c>
      <c r="FM33" s="133">
        <f t="shared" si="94"/>
        <v>0</v>
      </c>
      <c r="FN33" s="133">
        <f t="shared" si="95"/>
        <v>0</v>
      </c>
      <c r="FO33" s="133">
        <f t="shared" si="96"/>
        <v>0</v>
      </c>
      <c r="FP33" s="133">
        <f t="shared" si="97"/>
        <v>0</v>
      </c>
      <c r="FQ33" s="133">
        <f t="shared" si="98"/>
        <v>0</v>
      </c>
      <c r="FR33" s="133">
        <f t="shared" si="99"/>
        <v>0</v>
      </c>
      <c r="FS33" s="133">
        <f t="shared" si="100"/>
        <v>0</v>
      </c>
      <c r="FT33" s="133">
        <f t="shared" si="101"/>
        <v>0</v>
      </c>
      <c r="FU33" s="133">
        <f t="shared" si="102"/>
        <v>0</v>
      </c>
      <c r="FV33" s="133">
        <f t="shared" si="103"/>
        <v>0</v>
      </c>
      <c r="FW33" s="133">
        <f t="shared" si="104"/>
        <v>0</v>
      </c>
      <c r="FX33" s="133">
        <f t="shared" si="105"/>
        <v>0</v>
      </c>
      <c r="FY33" s="133">
        <f t="shared" si="106"/>
        <v>0</v>
      </c>
      <c r="FZ33" s="133">
        <f t="shared" si="107"/>
        <v>0</v>
      </c>
      <c r="GA33" s="133">
        <f t="shared" si="108"/>
        <v>0</v>
      </c>
      <c r="GB33" s="133">
        <f t="shared" si="109"/>
        <v>0</v>
      </c>
      <c r="GC33" s="133">
        <f t="shared" si="110"/>
        <v>0</v>
      </c>
      <c r="GD33" s="133">
        <f t="shared" si="111"/>
        <v>0</v>
      </c>
      <c r="GE33" s="133">
        <f t="shared" si="112"/>
        <v>0</v>
      </c>
      <c r="GF33" s="133">
        <f t="shared" si="113"/>
        <v>0</v>
      </c>
      <c r="GG33" s="133">
        <f t="shared" si="114"/>
        <v>0</v>
      </c>
      <c r="GH33" s="133">
        <f t="shared" si="115"/>
        <v>0</v>
      </c>
      <c r="GI33" s="133">
        <f t="shared" si="116"/>
        <v>2.2999999999999998</v>
      </c>
      <c r="GJ33" s="133">
        <f t="shared" si="117"/>
        <v>0</v>
      </c>
      <c r="GK33" s="133">
        <f t="shared" si="118"/>
        <v>32</v>
      </c>
      <c r="GL33" s="133">
        <f t="shared" si="119"/>
        <v>0</v>
      </c>
      <c r="GM33" s="146">
        <f t="shared" si="121"/>
        <v>91.259999999999991</v>
      </c>
      <c r="GN33" s="173">
        <f t="shared" si="22"/>
        <v>6</v>
      </c>
      <c r="GO33" s="21" t="str">
        <f t="shared" si="23"/>
        <v>NICOLA FERRARA B</v>
      </c>
      <c r="GP33" s="22" t="str">
        <f t="shared" si="24"/>
        <v>GCC</v>
      </c>
      <c r="GQ33" s="316">
        <v>28</v>
      </c>
      <c r="GR33" s="354">
        <f t="shared" si="25"/>
        <v>15.209999999999999</v>
      </c>
    </row>
    <row r="34" spans="1:200" ht="12.75" x14ac:dyDescent="0.2">
      <c r="A34" s="79">
        <f t="shared" si="26"/>
        <v>29</v>
      </c>
      <c r="B34" s="38" t="s">
        <v>137</v>
      </c>
      <c r="C34" s="64" t="s">
        <v>113</v>
      </c>
      <c r="D34" s="360">
        <v>39032</v>
      </c>
      <c r="E34" s="86" t="str">
        <f t="shared" si="10"/>
        <v>JUV</v>
      </c>
      <c r="F34" s="101"/>
      <c r="G34" s="101"/>
      <c r="H34" s="101"/>
      <c r="I34" s="101"/>
      <c r="J34" s="101"/>
      <c r="K34" s="101"/>
      <c r="L34" s="101"/>
      <c r="M34" s="101"/>
      <c r="N34" s="101">
        <v>60</v>
      </c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>
        <v>80</v>
      </c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>
        <v>40.799999999999997</v>
      </c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63">
        <f t="shared" si="11"/>
        <v>3</v>
      </c>
      <c r="CW34" s="139">
        <f t="shared" si="27"/>
        <v>0</v>
      </c>
      <c r="CX34" s="139">
        <f t="shared" si="28"/>
        <v>0</v>
      </c>
      <c r="CY34" s="139">
        <f t="shared" si="29"/>
        <v>0</v>
      </c>
      <c r="CZ34" s="139">
        <f t="shared" si="30"/>
        <v>0</v>
      </c>
      <c r="DA34" s="139">
        <f t="shared" si="31"/>
        <v>0</v>
      </c>
      <c r="DB34" s="139">
        <f t="shared" si="32"/>
        <v>0</v>
      </c>
      <c r="DC34" s="139">
        <f t="shared" si="33"/>
        <v>0</v>
      </c>
      <c r="DD34" s="139">
        <f t="shared" si="34"/>
        <v>0</v>
      </c>
      <c r="DE34" s="139">
        <f t="shared" si="35"/>
        <v>18</v>
      </c>
      <c r="DF34" s="139">
        <f t="shared" si="36"/>
        <v>0</v>
      </c>
      <c r="DG34" s="139">
        <f t="shared" si="37"/>
        <v>0</v>
      </c>
      <c r="DH34" s="139">
        <f t="shared" si="120"/>
        <v>0</v>
      </c>
      <c r="DI34" s="139">
        <f t="shared" si="38"/>
        <v>0</v>
      </c>
      <c r="DJ34" s="139">
        <f t="shared" si="39"/>
        <v>0</v>
      </c>
      <c r="DK34" s="139">
        <f t="shared" si="40"/>
        <v>0</v>
      </c>
      <c r="DL34" s="139">
        <f t="shared" si="41"/>
        <v>0</v>
      </c>
      <c r="DM34" s="139">
        <f t="shared" si="42"/>
        <v>0</v>
      </c>
      <c r="DN34" s="139">
        <f t="shared" si="43"/>
        <v>0</v>
      </c>
      <c r="DO34" s="139">
        <f t="shared" si="44"/>
        <v>0</v>
      </c>
      <c r="DP34" s="139">
        <f t="shared" si="45"/>
        <v>0</v>
      </c>
      <c r="DQ34" s="139">
        <f t="shared" si="46"/>
        <v>29.6</v>
      </c>
      <c r="DR34" s="139">
        <f t="shared" si="47"/>
        <v>0</v>
      </c>
      <c r="DS34" s="139">
        <f t="shared" si="48"/>
        <v>0</v>
      </c>
      <c r="DT34" s="139">
        <f t="shared" si="49"/>
        <v>0</v>
      </c>
      <c r="DU34" s="139">
        <f t="shared" si="50"/>
        <v>0</v>
      </c>
      <c r="DV34" s="139">
        <f t="shared" si="51"/>
        <v>0</v>
      </c>
      <c r="DW34" s="139">
        <f t="shared" si="52"/>
        <v>0</v>
      </c>
      <c r="DX34" s="139">
        <f t="shared" si="53"/>
        <v>0</v>
      </c>
      <c r="DY34" s="139">
        <f t="shared" si="54"/>
        <v>0</v>
      </c>
      <c r="DZ34" s="139">
        <f t="shared" si="55"/>
        <v>0</v>
      </c>
      <c r="EA34" s="139">
        <f t="shared" si="56"/>
        <v>0</v>
      </c>
      <c r="EB34" s="139">
        <f t="shared" si="57"/>
        <v>0</v>
      </c>
      <c r="EC34" s="139">
        <f t="shared" si="58"/>
        <v>0</v>
      </c>
      <c r="ED34" s="139">
        <f t="shared" si="59"/>
        <v>0</v>
      </c>
      <c r="EE34" s="139">
        <f t="shared" si="60"/>
        <v>0</v>
      </c>
      <c r="EF34" s="139">
        <f t="shared" si="61"/>
        <v>0</v>
      </c>
      <c r="EG34" s="139">
        <f t="shared" si="62"/>
        <v>0</v>
      </c>
      <c r="EH34" s="139">
        <f t="shared" si="63"/>
        <v>0</v>
      </c>
      <c r="EI34" s="139">
        <f t="shared" si="64"/>
        <v>0</v>
      </c>
      <c r="EJ34" s="139">
        <f t="shared" si="65"/>
        <v>0</v>
      </c>
      <c r="EK34" s="139">
        <f t="shared" si="66"/>
        <v>0</v>
      </c>
      <c r="EL34" s="139">
        <f t="shared" si="67"/>
        <v>0</v>
      </c>
      <c r="EM34" s="139">
        <f t="shared" si="68"/>
        <v>0</v>
      </c>
      <c r="EN34" s="139">
        <f t="shared" si="69"/>
        <v>0</v>
      </c>
      <c r="EO34" s="139">
        <f t="shared" si="70"/>
        <v>0</v>
      </c>
      <c r="EP34" s="139">
        <f t="shared" si="71"/>
        <v>0</v>
      </c>
      <c r="EQ34" s="139">
        <f t="shared" si="72"/>
        <v>0</v>
      </c>
      <c r="ER34" s="139">
        <f t="shared" si="73"/>
        <v>0</v>
      </c>
      <c r="ES34" s="139">
        <f t="shared" si="74"/>
        <v>0</v>
      </c>
      <c r="ET34" s="139">
        <f t="shared" si="75"/>
        <v>0</v>
      </c>
      <c r="EU34" s="139">
        <f t="shared" si="76"/>
        <v>0</v>
      </c>
      <c r="EV34" s="139">
        <f t="shared" si="77"/>
        <v>0</v>
      </c>
      <c r="EW34" s="139">
        <f t="shared" si="78"/>
        <v>0</v>
      </c>
      <c r="EX34" s="139">
        <f t="shared" si="79"/>
        <v>0</v>
      </c>
      <c r="EY34" s="139">
        <f t="shared" si="80"/>
        <v>0</v>
      </c>
      <c r="EZ34" s="139">
        <f t="shared" si="81"/>
        <v>0</v>
      </c>
      <c r="FA34" s="139">
        <f t="shared" si="82"/>
        <v>29.375999999999998</v>
      </c>
      <c r="FB34" s="139">
        <f t="shared" si="83"/>
        <v>0</v>
      </c>
      <c r="FC34" s="139">
        <f t="shared" si="84"/>
        <v>0</v>
      </c>
      <c r="FD34" s="139">
        <f t="shared" si="85"/>
        <v>0</v>
      </c>
      <c r="FE34" s="139">
        <f t="shared" si="86"/>
        <v>0</v>
      </c>
      <c r="FF34" s="139">
        <f t="shared" si="87"/>
        <v>0</v>
      </c>
      <c r="FG34" s="139">
        <f t="shared" si="88"/>
        <v>0</v>
      </c>
      <c r="FH34" s="139">
        <f t="shared" si="89"/>
        <v>0</v>
      </c>
      <c r="FI34" s="139">
        <f t="shared" si="90"/>
        <v>0</v>
      </c>
      <c r="FJ34" s="139">
        <f t="shared" si="91"/>
        <v>0</v>
      </c>
      <c r="FK34" s="139">
        <f t="shared" si="92"/>
        <v>0</v>
      </c>
      <c r="FL34" s="139">
        <f t="shared" si="93"/>
        <v>0</v>
      </c>
      <c r="FM34" s="139">
        <f t="shared" si="94"/>
        <v>0</v>
      </c>
      <c r="FN34" s="139">
        <f t="shared" si="95"/>
        <v>0</v>
      </c>
      <c r="FO34" s="139">
        <f t="shared" si="96"/>
        <v>0</v>
      </c>
      <c r="FP34" s="139">
        <f t="shared" si="97"/>
        <v>0</v>
      </c>
      <c r="FQ34" s="139">
        <f t="shared" si="98"/>
        <v>0</v>
      </c>
      <c r="FR34" s="139">
        <f t="shared" si="99"/>
        <v>0</v>
      </c>
      <c r="FS34" s="139">
        <f t="shared" si="100"/>
        <v>0</v>
      </c>
      <c r="FT34" s="139">
        <f t="shared" si="101"/>
        <v>0</v>
      </c>
      <c r="FU34" s="139">
        <f t="shared" si="102"/>
        <v>0</v>
      </c>
      <c r="FV34" s="139">
        <f t="shared" si="103"/>
        <v>0</v>
      </c>
      <c r="FW34" s="139">
        <f t="shared" si="104"/>
        <v>0</v>
      </c>
      <c r="FX34" s="139">
        <f t="shared" si="105"/>
        <v>0</v>
      </c>
      <c r="FY34" s="139">
        <f t="shared" si="106"/>
        <v>0</v>
      </c>
      <c r="FZ34" s="139">
        <f t="shared" si="107"/>
        <v>0</v>
      </c>
      <c r="GA34" s="139">
        <f t="shared" si="108"/>
        <v>0</v>
      </c>
      <c r="GB34" s="139">
        <f t="shared" si="109"/>
        <v>0</v>
      </c>
      <c r="GC34" s="139">
        <f t="shared" si="110"/>
        <v>0</v>
      </c>
      <c r="GD34" s="139">
        <f t="shared" si="111"/>
        <v>0</v>
      </c>
      <c r="GE34" s="139">
        <f t="shared" si="112"/>
        <v>0</v>
      </c>
      <c r="GF34" s="139">
        <f t="shared" si="113"/>
        <v>0</v>
      </c>
      <c r="GG34" s="139">
        <f t="shared" si="114"/>
        <v>0</v>
      </c>
      <c r="GH34" s="139">
        <f t="shared" si="115"/>
        <v>0</v>
      </c>
      <c r="GI34" s="139">
        <f t="shared" si="116"/>
        <v>0</v>
      </c>
      <c r="GJ34" s="139">
        <f t="shared" si="117"/>
        <v>0</v>
      </c>
      <c r="GK34" s="139">
        <f t="shared" si="118"/>
        <v>0</v>
      </c>
      <c r="GL34" s="139">
        <f t="shared" si="119"/>
        <v>0</v>
      </c>
      <c r="GM34" s="146">
        <f t="shared" si="121"/>
        <v>76.975999999999999</v>
      </c>
      <c r="GN34" s="163">
        <f t="shared" si="22"/>
        <v>3</v>
      </c>
      <c r="GO34" s="21" t="str">
        <f t="shared" si="23"/>
        <v>JAVIER AÑEZ</v>
      </c>
      <c r="GP34" s="22" t="str">
        <f t="shared" si="24"/>
        <v>LCC</v>
      </c>
      <c r="GQ34" s="316">
        <v>29</v>
      </c>
      <c r="GR34" s="354">
        <f t="shared" si="25"/>
        <v>25.658666666666665</v>
      </c>
    </row>
    <row r="35" spans="1:200" ht="12.75" x14ac:dyDescent="0.2">
      <c r="A35" s="79">
        <f t="shared" si="26"/>
        <v>30</v>
      </c>
      <c r="B35" s="56" t="s">
        <v>141</v>
      </c>
      <c r="C35" s="92" t="s">
        <v>142</v>
      </c>
      <c r="D35" s="359">
        <v>39221</v>
      </c>
      <c r="E35" s="86" t="str">
        <f t="shared" si="10"/>
        <v>JUV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>
        <v>63</v>
      </c>
      <c r="AD35" s="101"/>
      <c r="AE35" s="101"/>
      <c r="AF35" s="101"/>
      <c r="AG35" s="101"/>
      <c r="AH35" s="101"/>
      <c r="AI35" s="101"/>
      <c r="AJ35" s="101"/>
      <c r="AK35" s="101">
        <v>21.6</v>
      </c>
      <c r="AL35" s="101"/>
      <c r="AM35" s="101"/>
      <c r="AN35" s="101"/>
      <c r="AO35" s="101"/>
      <c r="AP35" s="101"/>
      <c r="AQ35" s="101">
        <v>19.2</v>
      </c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63">
        <f t="shared" si="11"/>
        <v>3</v>
      </c>
      <c r="CW35" s="139">
        <f t="shared" si="27"/>
        <v>0</v>
      </c>
      <c r="CX35" s="139">
        <f t="shared" si="28"/>
        <v>0</v>
      </c>
      <c r="CY35" s="139">
        <f t="shared" si="29"/>
        <v>0</v>
      </c>
      <c r="CZ35" s="139">
        <f t="shared" si="30"/>
        <v>0</v>
      </c>
      <c r="DA35" s="139">
        <f t="shared" si="31"/>
        <v>0</v>
      </c>
      <c r="DB35" s="139">
        <f t="shared" si="32"/>
        <v>0</v>
      </c>
      <c r="DC35" s="139">
        <f t="shared" si="33"/>
        <v>0</v>
      </c>
      <c r="DD35" s="139">
        <f t="shared" si="34"/>
        <v>0</v>
      </c>
      <c r="DE35" s="139">
        <f t="shared" si="35"/>
        <v>0</v>
      </c>
      <c r="DF35" s="139">
        <f t="shared" si="36"/>
        <v>0</v>
      </c>
      <c r="DG35" s="139">
        <f t="shared" si="37"/>
        <v>0</v>
      </c>
      <c r="DH35" s="139">
        <f t="shared" si="120"/>
        <v>0</v>
      </c>
      <c r="DI35" s="139">
        <f t="shared" si="38"/>
        <v>0</v>
      </c>
      <c r="DJ35" s="139">
        <f t="shared" si="39"/>
        <v>0</v>
      </c>
      <c r="DK35" s="139">
        <f t="shared" si="40"/>
        <v>0</v>
      </c>
      <c r="DL35" s="139">
        <f t="shared" si="41"/>
        <v>0</v>
      </c>
      <c r="DM35" s="139">
        <f t="shared" si="42"/>
        <v>0</v>
      </c>
      <c r="DN35" s="139">
        <f t="shared" si="43"/>
        <v>0</v>
      </c>
      <c r="DO35" s="139">
        <f t="shared" si="44"/>
        <v>0</v>
      </c>
      <c r="DP35" s="139">
        <f t="shared" si="45"/>
        <v>0</v>
      </c>
      <c r="DQ35" s="139">
        <f t="shared" si="46"/>
        <v>0</v>
      </c>
      <c r="DR35" s="139">
        <f t="shared" si="47"/>
        <v>0</v>
      </c>
      <c r="DS35" s="139">
        <f t="shared" si="48"/>
        <v>0</v>
      </c>
      <c r="DT35" s="139">
        <f t="shared" si="49"/>
        <v>27.72</v>
      </c>
      <c r="DU35" s="139">
        <f t="shared" si="50"/>
        <v>0</v>
      </c>
      <c r="DV35" s="139">
        <f t="shared" si="51"/>
        <v>0</v>
      </c>
      <c r="DW35" s="139">
        <f t="shared" si="52"/>
        <v>0</v>
      </c>
      <c r="DX35" s="139">
        <f t="shared" si="53"/>
        <v>0</v>
      </c>
      <c r="DY35" s="139">
        <f t="shared" si="54"/>
        <v>0</v>
      </c>
      <c r="DZ35" s="139">
        <f t="shared" si="55"/>
        <v>0</v>
      </c>
      <c r="EA35" s="139">
        <f t="shared" si="56"/>
        <v>0</v>
      </c>
      <c r="EB35" s="139">
        <f t="shared" si="57"/>
        <v>9.5040000000000013</v>
      </c>
      <c r="EC35" s="139">
        <f t="shared" si="58"/>
        <v>0</v>
      </c>
      <c r="ED35" s="139">
        <f t="shared" si="59"/>
        <v>0</v>
      </c>
      <c r="EE35" s="139">
        <f t="shared" si="60"/>
        <v>0</v>
      </c>
      <c r="EF35" s="139">
        <f t="shared" si="61"/>
        <v>0</v>
      </c>
      <c r="EG35" s="139">
        <f t="shared" si="62"/>
        <v>0</v>
      </c>
      <c r="EH35" s="139">
        <f t="shared" si="63"/>
        <v>9.7919999999999998</v>
      </c>
      <c r="EI35" s="139">
        <f t="shared" si="64"/>
        <v>0</v>
      </c>
      <c r="EJ35" s="139">
        <f t="shared" si="65"/>
        <v>0</v>
      </c>
      <c r="EK35" s="139">
        <f t="shared" si="66"/>
        <v>0</v>
      </c>
      <c r="EL35" s="139">
        <f t="shared" si="67"/>
        <v>0</v>
      </c>
      <c r="EM35" s="139">
        <f t="shared" si="68"/>
        <v>0</v>
      </c>
      <c r="EN35" s="139">
        <f t="shared" si="69"/>
        <v>0</v>
      </c>
      <c r="EO35" s="139">
        <f t="shared" si="70"/>
        <v>0</v>
      </c>
      <c r="EP35" s="139">
        <f t="shared" si="71"/>
        <v>0</v>
      </c>
      <c r="EQ35" s="139">
        <f t="shared" si="72"/>
        <v>0</v>
      </c>
      <c r="ER35" s="139">
        <f t="shared" si="73"/>
        <v>0</v>
      </c>
      <c r="ES35" s="139">
        <f t="shared" si="74"/>
        <v>0</v>
      </c>
      <c r="ET35" s="139">
        <f t="shared" si="75"/>
        <v>0</v>
      </c>
      <c r="EU35" s="139">
        <f t="shared" si="76"/>
        <v>0</v>
      </c>
      <c r="EV35" s="139">
        <f t="shared" si="77"/>
        <v>0</v>
      </c>
      <c r="EW35" s="139">
        <f t="shared" si="78"/>
        <v>0</v>
      </c>
      <c r="EX35" s="139">
        <f t="shared" si="79"/>
        <v>0</v>
      </c>
      <c r="EY35" s="139">
        <f t="shared" si="80"/>
        <v>0</v>
      </c>
      <c r="EZ35" s="139">
        <f t="shared" si="81"/>
        <v>0</v>
      </c>
      <c r="FA35" s="139">
        <f t="shared" si="82"/>
        <v>0</v>
      </c>
      <c r="FB35" s="139">
        <f t="shared" si="83"/>
        <v>0</v>
      </c>
      <c r="FC35" s="139">
        <f t="shared" si="84"/>
        <v>0</v>
      </c>
      <c r="FD35" s="139">
        <f t="shared" si="85"/>
        <v>0</v>
      </c>
      <c r="FE35" s="139">
        <f t="shared" si="86"/>
        <v>0</v>
      </c>
      <c r="FF35" s="139">
        <f t="shared" si="87"/>
        <v>0</v>
      </c>
      <c r="FG35" s="139">
        <f t="shared" si="88"/>
        <v>0</v>
      </c>
      <c r="FH35" s="139">
        <f t="shared" si="89"/>
        <v>0</v>
      </c>
      <c r="FI35" s="139">
        <f t="shared" si="90"/>
        <v>0</v>
      </c>
      <c r="FJ35" s="139">
        <f t="shared" si="91"/>
        <v>0</v>
      </c>
      <c r="FK35" s="139">
        <f t="shared" si="92"/>
        <v>0</v>
      </c>
      <c r="FL35" s="139">
        <f t="shared" si="93"/>
        <v>0</v>
      </c>
      <c r="FM35" s="139">
        <f t="shared" si="94"/>
        <v>0</v>
      </c>
      <c r="FN35" s="139">
        <f t="shared" si="95"/>
        <v>0</v>
      </c>
      <c r="FO35" s="139">
        <f t="shared" si="96"/>
        <v>0</v>
      </c>
      <c r="FP35" s="139">
        <f t="shared" si="97"/>
        <v>0</v>
      </c>
      <c r="FQ35" s="139">
        <f t="shared" si="98"/>
        <v>0</v>
      </c>
      <c r="FR35" s="139">
        <f t="shared" si="99"/>
        <v>0</v>
      </c>
      <c r="FS35" s="139">
        <f t="shared" si="100"/>
        <v>0</v>
      </c>
      <c r="FT35" s="139">
        <f t="shared" si="101"/>
        <v>0</v>
      </c>
      <c r="FU35" s="139">
        <f t="shared" si="102"/>
        <v>0</v>
      </c>
      <c r="FV35" s="139">
        <f t="shared" si="103"/>
        <v>0</v>
      </c>
      <c r="FW35" s="139">
        <f t="shared" si="104"/>
        <v>0</v>
      </c>
      <c r="FX35" s="139">
        <f t="shared" si="105"/>
        <v>0</v>
      </c>
      <c r="FY35" s="139">
        <f t="shared" si="106"/>
        <v>0</v>
      </c>
      <c r="FZ35" s="139">
        <f t="shared" si="107"/>
        <v>0</v>
      </c>
      <c r="GA35" s="139">
        <f t="shared" si="108"/>
        <v>0</v>
      </c>
      <c r="GB35" s="139">
        <f t="shared" si="109"/>
        <v>0</v>
      </c>
      <c r="GC35" s="139">
        <f t="shared" si="110"/>
        <v>0</v>
      </c>
      <c r="GD35" s="139">
        <f t="shared" si="111"/>
        <v>0</v>
      </c>
      <c r="GE35" s="139">
        <f t="shared" si="112"/>
        <v>0</v>
      </c>
      <c r="GF35" s="139">
        <f t="shared" si="113"/>
        <v>0</v>
      </c>
      <c r="GG35" s="139">
        <f t="shared" si="114"/>
        <v>0</v>
      </c>
      <c r="GH35" s="139">
        <f t="shared" si="115"/>
        <v>0</v>
      </c>
      <c r="GI35" s="139">
        <f t="shared" si="116"/>
        <v>0</v>
      </c>
      <c r="GJ35" s="139">
        <f t="shared" si="117"/>
        <v>0</v>
      </c>
      <c r="GK35" s="139">
        <f t="shared" si="118"/>
        <v>0</v>
      </c>
      <c r="GL35" s="130">
        <f t="shared" si="119"/>
        <v>0</v>
      </c>
      <c r="GM35" s="100">
        <f t="shared" si="121"/>
        <v>47.016000000000005</v>
      </c>
      <c r="GN35" s="163">
        <f t="shared" si="22"/>
        <v>3</v>
      </c>
      <c r="GO35" s="21" t="str">
        <f t="shared" si="23"/>
        <v>ALEJANDRO GUTIERREZ</v>
      </c>
      <c r="GP35" s="22" t="str">
        <f t="shared" si="24"/>
        <v>LSGC</v>
      </c>
      <c r="GQ35" s="316">
        <v>30</v>
      </c>
      <c r="GR35" s="354">
        <f t="shared" si="25"/>
        <v>15.672000000000002</v>
      </c>
    </row>
    <row r="36" spans="1:200" ht="12.75" x14ac:dyDescent="0.2">
      <c r="A36" s="79">
        <f t="shared" si="26"/>
        <v>31</v>
      </c>
      <c r="B36" s="56" t="s">
        <v>148</v>
      </c>
      <c r="C36" s="92" t="s">
        <v>122</v>
      </c>
      <c r="D36" s="359">
        <v>38876</v>
      </c>
      <c r="E36" s="86" t="str">
        <f t="shared" si="10"/>
        <v>JUV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>
        <v>14.4</v>
      </c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>
        <v>9.6</v>
      </c>
      <c r="CI36" s="140"/>
      <c r="CJ36" s="140"/>
      <c r="CK36" s="140"/>
      <c r="CL36" s="140"/>
      <c r="CM36" s="140"/>
      <c r="CN36" s="140"/>
      <c r="CO36" s="140"/>
      <c r="CP36" s="140"/>
      <c r="CQ36" s="140"/>
      <c r="CR36" s="140">
        <v>4.5</v>
      </c>
      <c r="CS36" s="140"/>
      <c r="CT36" s="140">
        <v>25.6</v>
      </c>
      <c r="CU36" s="140"/>
      <c r="CV36" s="163">
        <f t="shared" si="11"/>
        <v>4</v>
      </c>
      <c r="CW36" s="139">
        <f t="shared" si="27"/>
        <v>0</v>
      </c>
      <c r="CX36" s="139">
        <f t="shared" si="28"/>
        <v>0</v>
      </c>
      <c r="CY36" s="139">
        <f t="shared" si="29"/>
        <v>0</v>
      </c>
      <c r="CZ36" s="139">
        <f t="shared" si="30"/>
        <v>0</v>
      </c>
      <c r="DA36" s="139">
        <f t="shared" si="31"/>
        <v>0</v>
      </c>
      <c r="DB36" s="139">
        <f t="shared" si="32"/>
        <v>0</v>
      </c>
      <c r="DC36" s="139">
        <f t="shared" si="33"/>
        <v>0</v>
      </c>
      <c r="DD36" s="139">
        <f t="shared" si="34"/>
        <v>0</v>
      </c>
      <c r="DE36" s="139">
        <f t="shared" si="35"/>
        <v>0</v>
      </c>
      <c r="DF36" s="139">
        <f t="shared" si="36"/>
        <v>0</v>
      </c>
      <c r="DG36" s="139">
        <f t="shared" si="37"/>
        <v>0</v>
      </c>
      <c r="DH36" s="139">
        <f t="shared" si="120"/>
        <v>0</v>
      </c>
      <c r="DI36" s="139">
        <f t="shared" si="38"/>
        <v>0</v>
      </c>
      <c r="DJ36" s="139">
        <f t="shared" si="39"/>
        <v>0</v>
      </c>
      <c r="DK36" s="139">
        <f t="shared" si="40"/>
        <v>0</v>
      </c>
      <c r="DL36" s="139">
        <f t="shared" si="41"/>
        <v>0</v>
      </c>
      <c r="DM36" s="139">
        <f t="shared" si="42"/>
        <v>0</v>
      </c>
      <c r="DN36" s="139">
        <f t="shared" si="43"/>
        <v>0</v>
      </c>
      <c r="DO36" s="139">
        <f t="shared" si="44"/>
        <v>0</v>
      </c>
      <c r="DP36" s="139">
        <f t="shared" si="45"/>
        <v>0</v>
      </c>
      <c r="DQ36" s="139">
        <f t="shared" si="46"/>
        <v>0</v>
      </c>
      <c r="DR36" s="139">
        <f t="shared" si="47"/>
        <v>0</v>
      </c>
      <c r="DS36" s="139">
        <f t="shared" si="48"/>
        <v>0</v>
      </c>
      <c r="DT36" s="139">
        <f t="shared" si="49"/>
        <v>0</v>
      </c>
      <c r="DU36" s="139">
        <f t="shared" si="50"/>
        <v>0</v>
      </c>
      <c r="DV36" s="139">
        <f t="shared" si="51"/>
        <v>0</v>
      </c>
      <c r="DW36" s="139">
        <f t="shared" si="52"/>
        <v>0</v>
      </c>
      <c r="DX36" s="139">
        <f t="shared" si="53"/>
        <v>0</v>
      </c>
      <c r="DY36" s="139">
        <f t="shared" si="54"/>
        <v>0</v>
      </c>
      <c r="DZ36" s="139">
        <f t="shared" si="55"/>
        <v>0</v>
      </c>
      <c r="EA36" s="139">
        <f t="shared" si="56"/>
        <v>0</v>
      </c>
      <c r="EB36" s="139">
        <f t="shared" si="57"/>
        <v>6.3360000000000003</v>
      </c>
      <c r="EC36" s="139">
        <f t="shared" si="58"/>
        <v>0</v>
      </c>
      <c r="ED36" s="139">
        <f t="shared" si="59"/>
        <v>0</v>
      </c>
      <c r="EE36" s="139">
        <f t="shared" si="60"/>
        <v>0</v>
      </c>
      <c r="EF36" s="139">
        <f t="shared" si="61"/>
        <v>0</v>
      </c>
      <c r="EG36" s="139">
        <f t="shared" si="62"/>
        <v>0</v>
      </c>
      <c r="EH36" s="139">
        <f t="shared" si="63"/>
        <v>0</v>
      </c>
      <c r="EI36" s="139">
        <f t="shared" si="64"/>
        <v>0</v>
      </c>
      <c r="EJ36" s="139">
        <f t="shared" si="65"/>
        <v>0</v>
      </c>
      <c r="EK36" s="139">
        <f t="shared" si="66"/>
        <v>0</v>
      </c>
      <c r="EL36" s="139">
        <f t="shared" si="67"/>
        <v>0</v>
      </c>
      <c r="EM36" s="139">
        <f t="shared" si="68"/>
        <v>0</v>
      </c>
      <c r="EN36" s="139">
        <f t="shared" si="69"/>
        <v>0</v>
      </c>
      <c r="EO36" s="139">
        <f t="shared" si="70"/>
        <v>0</v>
      </c>
      <c r="EP36" s="139">
        <f t="shared" si="71"/>
        <v>0</v>
      </c>
      <c r="EQ36" s="139">
        <f t="shared" si="72"/>
        <v>0</v>
      </c>
      <c r="ER36" s="139">
        <f t="shared" si="73"/>
        <v>0</v>
      </c>
      <c r="ES36" s="139">
        <f t="shared" si="74"/>
        <v>0</v>
      </c>
      <c r="ET36" s="139">
        <f t="shared" si="75"/>
        <v>0</v>
      </c>
      <c r="EU36" s="139">
        <f t="shared" si="76"/>
        <v>0</v>
      </c>
      <c r="EV36" s="139">
        <f t="shared" si="77"/>
        <v>0</v>
      </c>
      <c r="EW36" s="139">
        <f t="shared" si="78"/>
        <v>0</v>
      </c>
      <c r="EX36" s="139">
        <f t="shared" si="79"/>
        <v>0</v>
      </c>
      <c r="EY36" s="139">
        <f t="shared" si="80"/>
        <v>0</v>
      </c>
      <c r="EZ36" s="139">
        <f t="shared" si="81"/>
        <v>0</v>
      </c>
      <c r="FA36" s="139">
        <f t="shared" si="82"/>
        <v>0</v>
      </c>
      <c r="FB36" s="139">
        <f t="shared" si="83"/>
        <v>0</v>
      </c>
      <c r="FC36" s="139">
        <f t="shared" si="84"/>
        <v>0</v>
      </c>
      <c r="FD36" s="139">
        <f t="shared" si="85"/>
        <v>0</v>
      </c>
      <c r="FE36" s="139">
        <f t="shared" si="86"/>
        <v>0</v>
      </c>
      <c r="FF36" s="139">
        <f t="shared" si="87"/>
        <v>0</v>
      </c>
      <c r="FG36" s="139">
        <f t="shared" si="88"/>
        <v>0</v>
      </c>
      <c r="FH36" s="139">
        <f t="shared" si="89"/>
        <v>0</v>
      </c>
      <c r="FI36" s="139">
        <f t="shared" si="90"/>
        <v>0</v>
      </c>
      <c r="FJ36" s="139">
        <f t="shared" si="91"/>
        <v>0</v>
      </c>
      <c r="FK36" s="139">
        <f t="shared" si="92"/>
        <v>0</v>
      </c>
      <c r="FL36" s="139">
        <f t="shared" si="93"/>
        <v>0</v>
      </c>
      <c r="FM36" s="139">
        <f t="shared" si="94"/>
        <v>0</v>
      </c>
      <c r="FN36" s="139">
        <f t="shared" si="95"/>
        <v>0</v>
      </c>
      <c r="FO36" s="139">
        <f t="shared" si="96"/>
        <v>0</v>
      </c>
      <c r="FP36" s="139">
        <f t="shared" si="97"/>
        <v>0</v>
      </c>
      <c r="FQ36" s="139">
        <f t="shared" si="98"/>
        <v>0</v>
      </c>
      <c r="FR36" s="139">
        <f t="shared" si="99"/>
        <v>0</v>
      </c>
      <c r="FS36" s="139">
        <f t="shared" si="100"/>
        <v>0</v>
      </c>
      <c r="FT36" s="139">
        <f t="shared" si="101"/>
        <v>0</v>
      </c>
      <c r="FU36" s="139">
        <f t="shared" si="102"/>
        <v>0</v>
      </c>
      <c r="FV36" s="139">
        <f t="shared" si="103"/>
        <v>0</v>
      </c>
      <c r="FW36" s="139">
        <f t="shared" si="104"/>
        <v>0</v>
      </c>
      <c r="FX36" s="139">
        <f t="shared" si="105"/>
        <v>0</v>
      </c>
      <c r="FY36" s="139">
        <f t="shared" si="106"/>
        <v>8.9280000000000008</v>
      </c>
      <c r="FZ36" s="139">
        <f t="shared" si="107"/>
        <v>0</v>
      </c>
      <c r="GA36" s="139">
        <f t="shared" si="108"/>
        <v>0</v>
      </c>
      <c r="GB36" s="139">
        <f t="shared" si="109"/>
        <v>0</v>
      </c>
      <c r="GC36" s="139">
        <f t="shared" si="110"/>
        <v>0</v>
      </c>
      <c r="GD36" s="139">
        <f t="shared" si="111"/>
        <v>0</v>
      </c>
      <c r="GE36" s="139">
        <f t="shared" si="112"/>
        <v>0</v>
      </c>
      <c r="GF36" s="139">
        <f t="shared" si="113"/>
        <v>0</v>
      </c>
      <c r="GG36" s="139">
        <f t="shared" si="114"/>
        <v>0</v>
      </c>
      <c r="GH36" s="139">
        <f t="shared" si="115"/>
        <v>0</v>
      </c>
      <c r="GI36" s="139">
        <f t="shared" si="116"/>
        <v>4.5</v>
      </c>
      <c r="GJ36" s="139">
        <f t="shared" si="117"/>
        <v>0</v>
      </c>
      <c r="GK36" s="139">
        <f t="shared" si="118"/>
        <v>25.6</v>
      </c>
      <c r="GL36" s="139">
        <f t="shared" si="119"/>
        <v>0</v>
      </c>
      <c r="GM36" s="146">
        <f t="shared" si="121"/>
        <v>45.364000000000004</v>
      </c>
      <c r="GN36" s="163">
        <f t="shared" si="22"/>
        <v>4</v>
      </c>
      <c r="GO36" s="21" t="str">
        <f t="shared" si="23"/>
        <v xml:space="preserve">JOFIEL DELGADO </v>
      </c>
      <c r="GP36" s="22" t="str">
        <f t="shared" si="24"/>
        <v>JGC</v>
      </c>
      <c r="GQ36" s="316">
        <v>31</v>
      </c>
      <c r="GR36" s="354">
        <f t="shared" si="25"/>
        <v>11.341000000000001</v>
      </c>
    </row>
    <row r="37" spans="1:200" ht="12.75" x14ac:dyDescent="0.2">
      <c r="A37" s="79">
        <f t="shared" si="26"/>
        <v>32</v>
      </c>
      <c r="B37" s="38" t="s">
        <v>143</v>
      </c>
      <c r="C37" s="64" t="s">
        <v>109</v>
      </c>
      <c r="D37" s="359">
        <v>39561</v>
      </c>
      <c r="E37" s="86" t="str">
        <f t="shared" si="10"/>
        <v>PJUV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>
        <v>110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53">
        <f t="shared" si="11"/>
        <v>1</v>
      </c>
      <c r="CW37" s="139">
        <f t="shared" si="27"/>
        <v>0</v>
      </c>
      <c r="CX37" s="139">
        <f t="shared" si="28"/>
        <v>0</v>
      </c>
      <c r="CY37" s="139">
        <f t="shared" si="29"/>
        <v>0</v>
      </c>
      <c r="CZ37" s="139">
        <f t="shared" si="30"/>
        <v>0</v>
      </c>
      <c r="DA37" s="139">
        <f t="shared" si="31"/>
        <v>0</v>
      </c>
      <c r="DB37" s="139">
        <f t="shared" si="32"/>
        <v>0</v>
      </c>
      <c r="DC37" s="139">
        <f t="shared" si="33"/>
        <v>0</v>
      </c>
      <c r="DD37" s="139">
        <f t="shared" si="34"/>
        <v>0</v>
      </c>
      <c r="DE37" s="139">
        <f t="shared" si="35"/>
        <v>0</v>
      </c>
      <c r="DF37" s="139">
        <f t="shared" si="36"/>
        <v>33</v>
      </c>
      <c r="DG37" s="139">
        <f t="shared" si="37"/>
        <v>0</v>
      </c>
      <c r="DH37" s="139">
        <f t="shared" si="120"/>
        <v>0</v>
      </c>
      <c r="DI37" s="139">
        <f t="shared" si="38"/>
        <v>0</v>
      </c>
      <c r="DJ37" s="139">
        <f t="shared" si="39"/>
        <v>0</v>
      </c>
      <c r="DK37" s="139">
        <f t="shared" si="40"/>
        <v>0</v>
      </c>
      <c r="DL37" s="139">
        <f t="shared" si="41"/>
        <v>0</v>
      </c>
      <c r="DM37" s="139">
        <f t="shared" si="42"/>
        <v>0</v>
      </c>
      <c r="DN37" s="139">
        <f t="shared" si="43"/>
        <v>0</v>
      </c>
      <c r="DO37" s="139">
        <f t="shared" si="44"/>
        <v>0</v>
      </c>
      <c r="DP37" s="139">
        <f t="shared" si="45"/>
        <v>0</v>
      </c>
      <c r="DQ37" s="139">
        <f t="shared" si="46"/>
        <v>0</v>
      </c>
      <c r="DR37" s="139">
        <f t="shared" si="47"/>
        <v>0</v>
      </c>
      <c r="DS37" s="139">
        <f t="shared" si="48"/>
        <v>0</v>
      </c>
      <c r="DT37" s="139">
        <f t="shared" si="49"/>
        <v>0</v>
      </c>
      <c r="DU37" s="139">
        <f t="shared" si="50"/>
        <v>0</v>
      </c>
      <c r="DV37" s="139">
        <f t="shared" si="51"/>
        <v>0</v>
      </c>
      <c r="DW37" s="139">
        <f t="shared" si="52"/>
        <v>0</v>
      </c>
      <c r="DX37" s="139">
        <f t="shared" si="53"/>
        <v>0</v>
      </c>
      <c r="DY37" s="139">
        <f t="shared" si="54"/>
        <v>0</v>
      </c>
      <c r="DZ37" s="139">
        <f t="shared" si="55"/>
        <v>0</v>
      </c>
      <c r="EA37" s="139">
        <f t="shared" si="56"/>
        <v>0</v>
      </c>
      <c r="EB37" s="139">
        <f t="shared" si="57"/>
        <v>0</v>
      </c>
      <c r="EC37" s="139">
        <f t="shared" si="58"/>
        <v>0</v>
      </c>
      <c r="ED37" s="139">
        <f t="shared" si="59"/>
        <v>0</v>
      </c>
      <c r="EE37" s="139">
        <f t="shared" si="60"/>
        <v>0</v>
      </c>
      <c r="EF37" s="139">
        <f t="shared" si="61"/>
        <v>0</v>
      </c>
      <c r="EG37" s="139">
        <f t="shared" si="62"/>
        <v>0</v>
      </c>
      <c r="EH37" s="139">
        <f t="shared" si="63"/>
        <v>0</v>
      </c>
      <c r="EI37" s="139">
        <f t="shared" si="64"/>
        <v>0</v>
      </c>
      <c r="EJ37" s="139">
        <f t="shared" si="65"/>
        <v>0</v>
      </c>
      <c r="EK37" s="139">
        <f t="shared" si="66"/>
        <v>0</v>
      </c>
      <c r="EL37" s="139">
        <f t="shared" si="67"/>
        <v>0</v>
      </c>
      <c r="EM37" s="139">
        <f t="shared" si="68"/>
        <v>0</v>
      </c>
      <c r="EN37" s="139">
        <f t="shared" si="69"/>
        <v>0</v>
      </c>
      <c r="EO37" s="139">
        <f t="shared" si="70"/>
        <v>0</v>
      </c>
      <c r="EP37" s="139">
        <f t="shared" si="71"/>
        <v>0</v>
      </c>
      <c r="EQ37" s="139">
        <f t="shared" si="72"/>
        <v>0</v>
      </c>
      <c r="ER37" s="139">
        <f t="shared" si="73"/>
        <v>0</v>
      </c>
      <c r="ES37" s="139">
        <f t="shared" si="74"/>
        <v>0</v>
      </c>
      <c r="ET37" s="139">
        <f t="shared" si="75"/>
        <v>0</v>
      </c>
      <c r="EU37" s="139">
        <f t="shared" si="76"/>
        <v>0</v>
      </c>
      <c r="EV37" s="139">
        <f t="shared" si="77"/>
        <v>0</v>
      </c>
      <c r="EW37" s="139">
        <f t="shared" si="78"/>
        <v>0</v>
      </c>
      <c r="EX37" s="139">
        <f t="shared" si="79"/>
        <v>0</v>
      </c>
      <c r="EY37" s="139">
        <f t="shared" si="80"/>
        <v>0</v>
      </c>
      <c r="EZ37" s="139">
        <f t="shared" si="81"/>
        <v>0</v>
      </c>
      <c r="FA37" s="139">
        <f t="shared" si="82"/>
        <v>0</v>
      </c>
      <c r="FB37" s="139">
        <f t="shared" si="83"/>
        <v>0</v>
      </c>
      <c r="FC37" s="139">
        <f t="shared" si="84"/>
        <v>0</v>
      </c>
      <c r="FD37" s="139">
        <f t="shared" si="85"/>
        <v>0</v>
      </c>
      <c r="FE37" s="139">
        <f t="shared" si="86"/>
        <v>0</v>
      </c>
      <c r="FF37" s="139">
        <f t="shared" si="87"/>
        <v>0</v>
      </c>
      <c r="FG37" s="139">
        <f t="shared" si="88"/>
        <v>0</v>
      </c>
      <c r="FH37" s="139">
        <f t="shared" si="89"/>
        <v>0</v>
      </c>
      <c r="FI37" s="139">
        <f t="shared" si="90"/>
        <v>0</v>
      </c>
      <c r="FJ37" s="139">
        <f t="shared" si="91"/>
        <v>0</v>
      </c>
      <c r="FK37" s="139">
        <f t="shared" si="92"/>
        <v>0</v>
      </c>
      <c r="FL37" s="139">
        <f t="shared" si="93"/>
        <v>0</v>
      </c>
      <c r="FM37" s="139">
        <f t="shared" si="94"/>
        <v>0</v>
      </c>
      <c r="FN37" s="139">
        <f t="shared" si="95"/>
        <v>0</v>
      </c>
      <c r="FO37" s="139">
        <f t="shared" si="96"/>
        <v>0</v>
      </c>
      <c r="FP37" s="139">
        <f t="shared" si="97"/>
        <v>0</v>
      </c>
      <c r="FQ37" s="139">
        <f t="shared" si="98"/>
        <v>0</v>
      </c>
      <c r="FR37" s="139">
        <f t="shared" si="99"/>
        <v>0</v>
      </c>
      <c r="FS37" s="139">
        <f t="shared" si="100"/>
        <v>0</v>
      </c>
      <c r="FT37" s="139">
        <f t="shared" si="101"/>
        <v>0</v>
      </c>
      <c r="FU37" s="139">
        <f t="shared" si="102"/>
        <v>0</v>
      </c>
      <c r="FV37" s="139">
        <f t="shared" si="103"/>
        <v>0</v>
      </c>
      <c r="FW37" s="139">
        <f t="shared" si="104"/>
        <v>0</v>
      </c>
      <c r="FX37" s="139">
        <f t="shared" si="105"/>
        <v>0</v>
      </c>
      <c r="FY37" s="139">
        <f t="shared" si="106"/>
        <v>0</v>
      </c>
      <c r="FZ37" s="139">
        <f t="shared" si="107"/>
        <v>0</v>
      </c>
      <c r="GA37" s="139">
        <f t="shared" si="108"/>
        <v>0</v>
      </c>
      <c r="GB37" s="139">
        <f t="shared" si="109"/>
        <v>0</v>
      </c>
      <c r="GC37" s="139">
        <f t="shared" si="110"/>
        <v>0</v>
      </c>
      <c r="GD37" s="139">
        <f t="shared" si="111"/>
        <v>0</v>
      </c>
      <c r="GE37" s="139">
        <f t="shared" si="112"/>
        <v>0</v>
      </c>
      <c r="GF37" s="139">
        <f t="shared" si="113"/>
        <v>0</v>
      </c>
      <c r="GG37" s="139">
        <f t="shared" si="114"/>
        <v>0</v>
      </c>
      <c r="GH37" s="139">
        <f t="shared" si="115"/>
        <v>0</v>
      </c>
      <c r="GI37" s="139">
        <f t="shared" si="116"/>
        <v>0</v>
      </c>
      <c r="GJ37" s="139">
        <f t="shared" si="117"/>
        <v>0</v>
      </c>
      <c r="GK37" s="139">
        <f t="shared" si="118"/>
        <v>0</v>
      </c>
      <c r="GL37" s="139">
        <f t="shared" si="119"/>
        <v>0</v>
      </c>
      <c r="GM37" s="146">
        <f t="shared" si="121"/>
        <v>33</v>
      </c>
      <c r="GN37" s="153">
        <f t="shared" si="22"/>
        <v>1</v>
      </c>
      <c r="GO37" s="21" t="str">
        <f t="shared" si="23"/>
        <v>SANTIAGO NAVARRO V</v>
      </c>
      <c r="GP37" s="22" t="str">
        <f t="shared" si="24"/>
        <v>VAGC</v>
      </c>
      <c r="GQ37" s="316">
        <v>32</v>
      </c>
      <c r="GR37" s="354">
        <f t="shared" si="25"/>
        <v>33</v>
      </c>
    </row>
    <row r="38" spans="1:200" ht="12.75" x14ac:dyDescent="0.2">
      <c r="A38" s="79">
        <f t="shared" si="26"/>
        <v>33</v>
      </c>
      <c r="B38" s="38" t="s">
        <v>145</v>
      </c>
      <c r="C38" s="64" t="s">
        <v>109</v>
      </c>
      <c r="D38" s="359">
        <v>39520</v>
      </c>
      <c r="E38" s="86" t="str">
        <f t="shared" ref="E38:E69" si="122">IF(($A$4-D38)/365.25&gt;18,"",IF(($A$4-D38)/365.25&gt;15,"JUV",IF(($A$4-D38)/365.25&gt;13,"PJUV",IF(($A$4-D38)/365.25&gt;11,"INF D",IF(($A$4-D38)/365.25&gt;9,"INF C","INF B")))))</f>
        <v>PJUV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>
        <v>36</v>
      </c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63">
        <f t="shared" ref="CV38:CV69" si="123">COUNT(F38:CU38)</f>
        <v>1</v>
      </c>
      <c r="CW38" s="139">
        <f t="shared" si="27"/>
        <v>0</v>
      </c>
      <c r="CX38" s="139">
        <f t="shared" si="28"/>
        <v>0</v>
      </c>
      <c r="CY38" s="139">
        <f t="shared" si="29"/>
        <v>0</v>
      </c>
      <c r="CZ38" s="139">
        <f t="shared" si="30"/>
        <v>0</v>
      </c>
      <c r="DA38" s="139">
        <f t="shared" si="31"/>
        <v>0</v>
      </c>
      <c r="DB38" s="139">
        <f t="shared" si="32"/>
        <v>0</v>
      </c>
      <c r="DC38" s="139">
        <f t="shared" si="33"/>
        <v>0</v>
      </c>
      <c r="DD38" s="139">
        <f t="shared" si="34"/>
        <v>0</v>
      </c>
      <c r="DE38" s="139">
        <f t="shared" si="35"/>
        <v>0</v>
      </c>
      <c r="DF38" s="139">
        <f t="shared" si="36"/>
        <v>0</v>
      </c>
      <c r="DG38" s="139">
        <f t="shared" si="37"/>
        <v>0</v>
      </c>
      <c r="DH38" s="139">
        <f t="shared" si="120"/>
        <v>0</v>
      </c>
      <c r="DI38" s="139">
        <f t="shared" si="38"/>
        <v>0</v>
      </c>
      <c r="DJ38" s="139">
        <f t="shared" si="39"/>
        <v>0</v>
      </c>
      <c r="DK38" s="139">
        <f t="shared" si="40"/>
        <v>0</v>
      </c>
      <c r="DL38" s="139">
        <f t="shared" si="41"/>
        <v>0</v>
      </c>
      <c r="DM38" s="139">
        <f t="shared" si="42"/>
        <v>0</v>
      </c>
      <c r="DN38" s="139">
        <f t="shared" si="43"/>
        <v>0</v>
      </c>
      <c r="DO38" s="139">
        <f t="shared" si="44"/>
        <v>0</v>
      </c>
      <c r="DP38" s="139">
        <f t="shared" si="45"/>
        <v>0</v>
      </c>
      <c r="DQ38" s="139">
        <f t="shared" si="46"/>
        <v>0</v>
      </c>
      <c r="DR38" s="139">
        <f t="shared" si="47"/>
        <v>0</v>
      </c>
      <c r="DS38" s="139">
        <f t="shared" si="48"/>
        <v>0</v>
      </c>
      <c r="DT38" s="139">
        <f t="shared" si="49"/>
        <v>0</v>
      </c>
      <c r="DU38" s="139">
        <f t="shared" si="50"/>
        <v>0</v>
      </c>
      <c r="DV38" s="139">
        <f t="shared" si="51"/>
        <v>0</v>
      </c>
      <c r="DW38" s="139">
        <f t="shared" si="52"/>
        <v>0</v>
      </c>
      <c r="DX38" s="139">
        <f t="shared" si="53"/>
        <v>0</v>
      </c>
      <c r="DY38" s="139">
        <f t="shared" si="54"/>
        <v>0</v>
      </c>
      <c r="DZ38" s="139">
        <f t="shared" si="55"/>
        <v>0</v>
      </c>
      <c r="EA38" s="139">
        <f t="shared" si="56"/>
        <v>0</v>
      </c>
      <c r="EB38" s="139">
        <f t="shared" si="57"/>
        <v>0</v>
      </c>
      <c r="EC38" s="139">
        <f t="shared" si="58"/>
        <v>0</v>
      </c>
      <c r="ED38" s="139">
        <f t="shared" si="59"/>
        <v>0</v>
      </c>
      <c r="EE38" s="139">
        <f t="shared" si="60"/>
        <v>0</v>
      </c>
      <c r="EF38" s="139">
        <f t="shared" si="61"/>
        <v>0</v>
      </c>
      <c r="EG38" s="139">
        <f t="shared" si="62"/>
        <v>0</v>
      </c>
      <c r="EH38" s="139">
        <f t="shared" si="63"/>
        <v>0</v>
      </c>
      <c r="EI38" s="139">
        <f t="shared" si="64"/>
        <v>0</v>
      </c>
      <c r="EJ38" s="139">
        <f t="shared" si="65"/>
        <v>0</v>
      </c>
      <c r="EK38" s="139">
        <f t="shared" si="66"/>
        <v>0</v>
      </c>
      <c r="EL38" s="139">
        <f t="shared" si="67"/>
        <v>0</v>
      </c>
      <c r="EM38" s="139">
        <f t="shared" si="68"/>
        <v>0</v>
      </c>
      <c r="EN38" s="139">
        <f t="shared" si="69"/>
        <v>0</v>
      </c>
      <c r="EO38" s="139">
        <f t="shared" si="70"/>
        <v>0</v>
      </c>
      <c r="EP38" s="139">
        <f t="shared" si="71"/>
        <v>0</v>
      </c>
      <c r="EQ38" s="139">
        <f t="shared" si="72"/>
        <v>0</v>
      </c>
      <c r="ER38" s="139">
        <f t="shared" si="73"/>
        <v>0</v>
      </c>
      <c r="ES38" s="139">
        <f t="shared" si="74"/>
        <v>0</v>
      </c>
      <c r="ET38" s="139">
        <f t="shared" si="75"/>
        <v>0</v>
      </c>
      <c r="EU38" s="139">
        <f t="shared" si="76"/>
        <v>0</v>
      </c>
      <c r="EV38" s="139">
        <f t="shared" si="77"/>
        <v>0</v>
      </c>
      <c r="EW38" s="139">
        <f t="shared" si="78"/>
        <v>0</v>
      </c>
      <c r="EX38" s="139">
        <f t="shared" si="79"/>
        <v>0</v>
      </c>
      <c r="EY38" s="139">
        <f t="shared" si="80"/>
        <v>0</v>
      </c>
      <c r="EZ38" s="139">
        <f t="shared" si="81"/>
        <v>0</v>
      </c>
      <c r="FA38" s="139">
        <f t="shared" si="82"/>
        <v>0</v>
      </c>
      <c r="FB38" s="139">
        <f t="shared" si="83"/>
        <v>0</v>
      </c>
      <c r="FC38" s="139">
        <f t="shared" si="84"/>
        <v>0</v>
      </c>
      <c r="FD38" s="139">
        <f t="shared" si="85"/>
        <v>0</v>
      </c>
      <c r="FE38" s="139">
        <f t="shared" si="86"/>
        <v>0</v>
      </c>
      <c r="FF38" s="139">
        <f t="shared" si="87"/>
        <v>25.919999999999998</v>
      </c>
      <c r="FG38" s="139">
        <f t="shared" si="88"/>
        <v>0</v>
      </c>
      <c r="FH38" s="139">
        <f t="shared" si="89"/>
        <v>0</v>
      </c>
      <c r="FI38" s="139">
        <f t="shared" si="90"/>
        <v>0</v>
      </c>
      <c r="FJ38" s="139">
        <f t="shared" si="91"/>
        <v>0</v>
      </c>
      <c r="FK38" s="139">
        <f t="shared" si="92"/>
        <v>0</v>
      </c>
      <c r="FL38" s="139">
        <f t="shared" si="93"/>
        <v>0</v>
      </c>
      <c r="FM38" s="139">
        <f t="shared" si="94"/>
        <v>0</v>
      </c>
      <c r="FN38" s="139">
        <f t="shared" si="95"/>
        <v>0</v>
      </c>
      <c r="FO38" s="139">
        <f t="shared" si="96"/>
        <v>0</v>
      </c>
      <c r="FP38" s="139">
        <f t="shared" si="97"/>
        <v>0</v>
      </c>
      <c r="FQ38" s="139">
        <f t="shared" si="98"/>
        <v>0</v>
      </c>
      <c r="FR38" s="139">
        <f t="shared" si="99"/>
        <v>0</v>
      </c>
      <c r="FS38" s="139">
        <f t="shared" si="100"/>
        <v>0</v>
      </c>
      <c r="FT38" s="139">
        <f t="shared" si="101"/>
        <v>0</v>
      </c>
      <c r="FU38" s="139">
        <f t="shared" si="102"/>
        <v>0</v>
      </c>
      <c r="FV38" s="139">
        <f t="shared" si="103"/>
        <v>0</v>
      </c>
      <c r="FW38" s="139">
        <f t="shared" si="104"/>
        <v>0</v>
      </c>
      <c r="FX38" s="139">
        <f t="shared" si="105"/>
        <v>0</v>
      </c>
      <c r="FY38" s="139">
        <f t="shared" si="106"/>
        <v>0</v>
      </c>
      <c r="FZ38" s="139">
        <f t="shared" si="107"/>
        <v>0</v>
      </c>
      <c r="GA38" s="139">
        <f t="shared" si="108"/>
        <v>0</v>
      </c>
      <c r="GB38" s="139">
        <f t="shared" si="109"/>
        <v>0</v>
      </c>
      <c r="GC38" s="139">
        <f t="shared" si="110"/>
        <v>0</v>
      </c>
      <c r="GD38" s="139">
        <f t="shared" si="111"/>
        <v>0</v>
      </c>
      <c r="GE38" s="139">
        <f t="shared" si="112"/>
        <v>0</v>
      </c>
      <c r="GF38" s="139">
        <f t="shared" si="113"/>
        <v>0</v>
      </c>
      <c r="GG38" s="139">
        <f t="shared" si="114"/>
        <v>0</v>
      </c>
      <c r="GH38" s="139">
        <f t="shared" si="115"/>
        <v>0</v>
      </c>
      <c r="GI38" s="139">
        <f t="shared" si="116"/>
        <v>0</v>
      </c>
      <c r="GJ38" s="139">
        <f t="shared" si="117"/>
        <v>0</v>
      </c>
      <c r="GK38" s="139">
        <f t="shared" si="118"/>
        <v>0</v>
      </c>
      <c r="GL38" s="130">
        <f t="shared" si="119"/>
        <v>0</v>
      </c>
      <c r="GM38" s="100">
        <f t="shared" si="121"/>
        <v>25.919999999999998</v>
      </c>
      <c r="GN38" s="163">
        <f t="shared" ref="GN38:GN69" si="124">+CV38</f>
        <v>1</v>
      </c>
      <c r="GO38" s="21" t="str">
        <f t="shared" ref="GO38:GO69" si="125">+B38</f>
        <v>GREGORIO RUIZ DE AZUA</v>
      </c>
      <c r="GP38" s="22" t="str">
        <f t="shared" ref="GP38:GP69" si="126">+C38</f>
        <v>VAGC</v>
      </c>
      <c r="GQ38" s="316">
        <v>33</v>
      </c>
      <c r="GR38" s="354">
        <f t="shared" ref="GR38:GR69" si="127">+IF(CV38=0,0,IF(GN38&gt;8,GM38/8,GM38/GN38))</f>
        <v>25.919999999999998</v>
      </c>
    </row>
    <row r="39" spans="1:200" ht="12.75" x14ac:dyDescent="0.2">
      <c r="A39" s="79">
        <f t="shared" ref="A39:A70" si="128">+IF(GM39=0,0,IF(GM39=GM38,A38,GQ39))</f>
        <v>34</v>
      </c>
      <c r="B39" s="38" t="s">
        <v>146</v>
      </c>
      <c r="C39" s="92" t="s">
        <v>103</v>
      </c>
      <c r="D39" s="359">
        <v>39952</v>
      </c>
      <c r="E39" s="86" t="str">
        <f t="shared" si="122"/>
        <v>PJUV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>
        <v>1.8</v>
      </c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>
        <v>20</v>
      </c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>
        <v>8</v>
      </c>
      <c r="CM39" s="101"/>
      <c r="CN39" s="101"/>
      <c r="CO39" s="101"/>
      <c r="CP39" s="101"/>
      <c r="CQ39" s="101"/>
      <c r="CR39" s="101"/>
      <c r="CS39" s="101"/>
      <c r="CT39" s="101"/>
      <c r="CU39" s="101"/>
      <c r="CV39" s="163">
        <f t="shared" si="123"/>
        <v>3</v>
      </c>
      <c r="CW39" s="139">
        <f t="shared" si="27"/>
        <v>0</v>
      </c>
      <c r="CX39" s="139">
        <f t="shared" si="28"/>
        <v>0</v>
      </c>
      <c r="CY39" s="139">
        <f t="shared" si="29"/>
        <v>0</v>
      </c>
      <c r="CZ39" s="139">
        <f t="shared" si="30"/>
        <v>0</v>
      </c>
      <c r="DA39" s="139">
        <f t="shared" si="31"/>
        <v>0</v>
      </c>
      <c r="DB39" s="139">
        <f t="shared" si="32"/>
        <v>0</v>
      </c>
      <c r="DC39" s="139">
        <f t="shared" si="33"/>
        <v>0</v>
      </c>
      <c r="DD39" s="139">
        <f t="shared" si="34"/>
        <v>0</v>
      </c>
      <c r="DE39" s="139">
        <f t="shared" si="35"/>
        <v>0</v>
      </c>
      <c r="DF39" s="139">
        <f t="shared" si="36"/>
        <v>0</v>
      </c>
      <c r="DG39" s="139">
        <f t="shared" si="37"/>
        <v>0</v>
      </c>
      <c r="DH39" s="139">
        <f t="shared" si="120"/>
        <v>0</v>
      </c>
      <c r="DI39" s="139">
        <f t="shared" si="38"/>
        <v>0</v>
      </c>
      <c r="DJ39" s="139">
        <f t="shared" si="39"/>
        <v>0</v>
      </c>
      <c r="DK39" s="139">
        <f t="shared" si="40"/>
        <v>0</v>
      </c>
      <c r="DL39" s="139">
        <f t="shared" si="41"/>
        <v>0.66600000000000004</v>
      </c>
      <c r="DM39" s="139">
        <f t="shared" si="42"/>
        <v>0</v>
      </c>
      <c r="DN39" s="139">
        <f t="shared" si="43"/>
        <v>0</v>
      </c>
      <c r="DO39" s="139">
        <f t="shared" si="44"/>
        <v>0</v>
      </c>
      <c r="DP39" s="139">
        <f t="shared" si="45"/>
        <v>0</v>
      </c>
      <c r="DQ39" s="139">
        <f t="shared" si="46"/>
        <v>0</v>
      </c>
      <c r="DR39" s="139">
        <f t="shared" si="47"/>
        <v>0</v>
      </c>
      <c r="DS39" s="139">
        <f t="shared" si="48"/>
        <v>0</v>
      </c>
      <c r="DT39" s="139">
        <f t="shared" si="49"/>
        <v>0</v>
      </c>
      <c r="DU39" s="139">
        <f t="shared" si="50"/>
        <v>0</v>
      </c>
      <c r="DV39" s="139">
        <f t="shared" si="51"/>
        <v>0</v>
      </c>
      <c r="DW39" s="139">
        <f t="shared" si="52"/>
        <v>0</v>
      </c>
      <c r="DX39" s="139">
        <f t="shared" si="53"/>
        <v>0</v>
      </c>
      <c r="DY39" s="139">
        <f t="shared" si="54"/>
        <v>0</v>
      </c>
      <c r="DZ39" s="139">
        <f t="shared" si="55"/>
        <v>0</v>
      </c>
      <c r="EA39" s="139">
        <f t="shared" si="56"/>
        <v>0</v>
      </c>
      <c r="EB39" s="139">
        <f t="shared" si="57"/>
        <v>0</v>
      </c>
      <c r="EC39" s="139">
        <f t="shared" si="58"/>
        <v>0</v>
      </c>
      <c r="ED39" s="139">
        <f t="shared" si="59"/>
        <v>0</v>
      </c>
      <c r="EE39" s="139">
        <f t="shared" si="60"/>
        <v>0</v>
      </c>
      <c r="EF39" s="139">
        <f t="shared" si="61"/>
        <v>0</v>
      </c>
      <c r="EG39" s="139">
        <f t="shared" si="62"/>
        <v>0</v>
      </c>
      <c r="EH39" s="139">
        <f t="shared" si="63"/>
        <v>0</v>
      </c>
      <c r="EI39" s="139">
        <f t="shared" si="64"/>
        <v>0</v>
      </c>
      <c r="EJ39" s="139">
        <f t="shared" si="65"/>
        <v>0</v>
      </c>
      <c r="EK39" s="139">
        <f t="shared" si="66"/>
        <v>0</v>
      </c>
      <c r="EL39" s="139">
        <f t="shared" si="67"/>
        <v>0</v>
      </c>
      <c r="EM39" s="139">
        <f t="shared" si="68"/>
        <v>0</v>
      </c>
      <c r="EN39" s="139">
        <f t="shared" si="69"/>
        <v>0</v>
      </c>
      <c r="EO39" s="139">
        <f t="shared" si="70"/>
        <v>0</v>
      </c>
      <c r="EP39" s="139">
        <f t="shared" si="71"/>
        <v>0</v>
      </c>
      <c r="EQ39" s="139">
        <f t="shared" si="72"/>
        <v>0</v>
      </c>
      <c r="ER39" s="139">
        <f t="shared" si="73"/>
        <v>0</v>
      </c>
      <c r="ES39" s="139">
        <f t="shared" si="74"/>
        <v>0</v>
      </c>
      <c r="ET39" s="139">
        <f t="shared" si="75"/>
        <v>0</v>
      </c>
      <c r="EU39" s="139">
        <f t="shared" si="76"/>
        <v>0</v>
      </c>
      <c r="EV39" s="139">
        <f t="shared" si="77"/>
        <v>0</v>
      </c>
      <c r="EW39" s="139">
        <f t="shared" si="78"/>
        <v>0</v>
      </c>
      <c r="EX39" s="139">
        <f t="shared" si="79"/>
        <v>0</v>
      </c>
      <c r="EY39" s="139">
        <f t="shared" si="80"/>
        <v>0</v>
      </c>
      <c r="EZ39" s="139">
        <f t="shared" si="81"/>
        <v>0</v>
      </c>
      <c r="FA39" s="139">
        <f t="shared" si="82"/>
        <v>0</v>
      </c>
      <c r="FB39" s="139">
        <f t="shared" si="83"/>
        <v>0</v>
      </c>
      <c r="FC39" s="139">
        <f t="shared" si="84"/>
        <v>0</v>
      </c>
      <c r="FD39" s="139">
        <f t="shared" si="85"/>
        <v>0</v>
      </c>
      <c r="FE39" s="139">
        <f t="shared" si="86"/>
        <v>0</v>
      </c>
      <c r="FF39" s="139">
        <f t="shared" si="87"/>
        <v>0</v>
      </c>
      <c r="FG39" s="139">
        <f t="shared" si="88"/>
        <v>0</v>
      </c>
      <c r="FH39" s="139">
        <f t="shared" si="89"/>
        <v>0</v>
      </c>
      <c r="FI39" s="139">
        <f t="shared" si="90"/>
        <v>0</v>
      </c>
      <c r="FJ39" s="139">
        <f t="shared" si="91"/>
        <v>0</v>
      </c>
      <c r="FK39" s="139">
        <f t="shared" si="92"/>
        <v>0</v>
      </c>
      <c r="FL39" s="139">
        <f t="shared" si="93"/>
        <v>0</v>
      </c>
      <c r="FM39" s="139">
        <f t="shared" si="94"/>
        <v>0</v>
      </c>
      <c r="FN39" s="139">
        <f t="shared" si="95"/>
        <v>0</v>
      </c>
      <c r="FO39" s="139">
        <f t="shared" si="96"/>
        <v>0</v>
      </c>
      <c r="FP39" s="139">
        <f t="shared" si="97"/>
        <v>0</v>
      </c>
      <c r="FQ39" s="139">
        <f t="shared" si="98"/>
        <v>17.2</v>
      </c>
      <c r="FR39" s="139">
        <f t="shared" si="99"/>
        <v>0</v>
      </c>
      <c r="FS39" s="139">
        <f t="shared" si="100"/>
        <v>0</v>
      </c>
      <c r="FT39" s="139">
        <f t="shared" si="101"/>
        <v>0</v>
      </c>
      <c r="FU39" s="139">
        <f t="shared" si="102"/>
        <v>0</v>
      </c>
      <c r="FV39" s="139">
        <f t="shared" si="103"/>
        <v>0</v>
      </c>
      <c r="FW39" s="139">
        <f t="shared" si="104"/>
        <v>0</v>
      </c>
      <c r="FX39" s="139">
        <f t="shared" si="105"/>
        <v>0</v>
      </c>
      <c r="FY39" s="139">
        <f t="shared" si="106"/>
        <v>0</v>
      </c>
      <c r="FZ39" s="139">
        <f t="shared" si="107"/>
        <v>0</v>
      </c>
      <c r="GA39" s="139">
        <f t="shared" si="108"/>
        <v>0</v>
      </c>
      <c r="GB39" s="139">
        <f t="shared" si="109"/>
        <v>0</v>
      </c>
      <c r="GC39" s="139">
        <f t="shared" si="110"/>
        <v>7.44</v>
      </c>
      <c r="GD39" s="139">
        <f t="shared" si="111"/>
        <v>0</v>
      </c>
      <c r="GE39" s="139">
        <f t="shared" si="112"/>
        <v>0</v>
      </c>
      <c r="GF39" s="139">
        <f t="shared" si="113"/>
        <v>0</v>
      </c>
      <c r="GG39" s="139">
        <f t="shared" si="114"/>
        <v>0</v>
      </c>
      <c r="GH39" s="139">
        <f t="shared" si="115"/>
        <v>0</v>
      </c>
      <c r="GI39" s="139">
        <f t="shared" si="116"/>
        <v>0</v>
      </c>
      <c r="GJ39" s="139">
        <f t="shared" si="117"/>
        <v>0</v>
      </c>
      <c r="GK39" s="139">
        <f t="shared" si="118"/>
        <v>0</v>
      </c>
      <c r="GL39" s="139">
        <f t="shared" si="119"/>
        <v>0</v>
      </c>
      <c r="GM39" s="146">
        <f t="shared" si="121"/>
        <v>25.306000000000001</v>
      </c>
      <c r="GN39" s="163">
        <f t="shared" si="124"/>
        <v>3</v>
      </c>
      <c r="GO39" s="21" t="str">
        <f t="shared" si="125"/>
        <v>JOSE JESUS MARTINEZ</v>
      </c>
      <c r="GP39" s="22" t="str">
        <f t="shared" si="126"/>
        <v>IZCC</v>
      </c>
      <c r="GQ39" s="316">
        <v>34</v>
      </c>
      <c r="GR39" s="354">
        <f t="shared" si="127"/>
        <v>8.4353333333333342</v>
      </c>
    </row>
    <row r="40" spans="1:200" ht="12.75" x14ac:dyDescent="0.2">
      <c r="A40" s="79">
        <f t="shared" si="128"/>
        <v>35</v>
      </c>
      <c r="B40" s="303" t="s">
        <v>144</v>
      </c>
      <c r="C40" s="64" t="s">
        <v>132</v>
      </c>
      <c r="D40" s="360">
        <v>38370</v>
      </c>
      <c r="E40" s="86" t="str">
        <f t="shared" si="122"/>
        <v>JUV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>
        <v>28.8</v>
      </c>
      <c r="U40" s="101"/>
      <c r="V40" s="101"/>
      <c r="W40" s="101"/>
      <c r="X40" s="101"/>
      <c r="Y40" s="101">
        <v>40.5</v>
      </c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53">
        <f t="shared" si="123"/>
        <v>2</v>
      </c>
      <c r="CW40" s="139">
        <f t="shared" ref="CW40:CW71" si="129">+IF($B$5-CW$5&lt;365/12,F40,IF($B$5-CW$5&lt;365*2/12,F40*0.93,IF($B$5-CW$5&lt;365*3/12,F40*0.86,IF($B$5-CW$5&lt;365*4/12,F40*0.79,IF($B$5-CW$5&lt;365*5/12,F40*0.72,IF($B$5-CW$5&lt;365*6/12,F40*0.65,IF($B$5-CW$5&lt;365*7/12,F40*0.58,IF($B$5-CW$5&lt;365*8/12,F40*0.51,0))))))))+IF($B$5-CW$5&gt;365,0,IF($B$5-CW$5&gt;365*11/12,F40*0.23,IF($B$5-CW$5&gt;365*10/12,F40*0.3,IF($B$5-CW$5&gt;365*9/12,F40*0.37,IF($B$5-CW$5&gt;365*8/12,F40*0.44,0)))))</f>
        <v>0</v>
      </c>
      <c r="CX40" s="139">
        <f t="shared" ref="CX40:CX71" si="130">+IF($B$5-CX$5&lt;365/12,G40,IF($B$5-CX$5&lt;365*2/12,G40*0.93,IF($B$5-CX$5&lt;365*3/12,G40*0.86,IF($B$5-CX$5&lt;365*4/12,G40*0.79,IF($B$5-CX$5&lt;365*5/12,G40*0.72,IF($B$5-CX$5&lt;365*6/12,G40*0.65,IF($B$5-CX$5&lt;365*7/12,G40*0.58,IF($B$5-CX$5&lt;365*8/12,G40*0.51,0))))))))+IF($B$5-CX$5&gt;365,0,IF($B$5-CX$5&gt;365*11/12,G40*0.23,IF($B$5-CX$5&gt;365*10/12,G40*0.3,IF($B$5-CX$5&gt;365*9/12,G40*0.37,IF($B$5-CX$5&gt;365*8/12,G40*0.44,0)))))</f>
        <v>0</v>
      </c>
      <c r="CY40" s="139">
        <f t="shared" ref="CY40:CY71" si="131">+IF($B$5-CY$5&lt;365/12,H40,IF($B$5-CY$5&lt;365*2/12,H40*0.93,IF($B$5-CY$5&lt;365*3/12,H40*0.86,IF($B$5-CY$5&lt;365*4/12,H40*0.79,IF($B$5-CY$5&lt;365*5/12,H40*0.72,IF($B$5-CY$5&lt;365*6/12,H40*0.65,IF($B$5-CY$5&lt;365*7/12,H40*0.58,IF($B$5-CY$5&lt;365*8/12,H40*0.51,0))))))))+IF($B$5-CY$5&gt;365,0,IF($B$5-CY$5&gt;365*11/12,H40*0.23,IF($B$5-CY$5&gt;365*10/12,H40*0.3,IF($B$5-CY$5&gt;365*9/12,H40*0.37,IF($B$5-CY$5&gt;365*8/12,H40*0.44,0)))))</f>
        <v>0</v>
      </c>
      <c r="CZ40" s="139">
        <f t="shared" ref="CZ40:CZ71" si="132">+IF($B$5-CZ$5&lt;365/12,I40,IF($B$5-CZ$5&lt;365*2/12,I40*0.93,IF($B$5-CZ$5&lt;365*3/12,I40*0.86,IF($B$5-CZ$5&lt;365*4/12,I40*0.79,IF($B$5-CZ$5&lt;365*5/12,I40*0.72,IF($B$5-CZ$5&lt;365*6/12,I40*0.65,IF($B$5-CZ$5&lt;365*7/12,I40*0.58,IF($B$5-CZ$5&lt;365*8/12,I40*0.51,0))))))))+IF($B$5-CZ$5&gt;365,0,IF($B$5-CZ$5&gt;365*11/12,I40*0.23,IF($B$5-CZ$5&gt;365*10/12,I40*0.3,IF($B$5-CZ$5&gt;365*9/12,I40*0.37,IF($B$5-CZ$5&gt;365*8/12,I40*0.44,0)))))</f>
        <v>0</v>
      </c>
      <c r="DA40" s="139">
        <f t="shared" ref="DA40:DA71" si="133">+IF($B$5-DA$5&lt;365/12,J40,IF($B$5-DA$5&lt;365*2/12,J40*0.93,IF($B$5-DA$5&lt;365*3/12,J40*0.86,IF($B$5-DA$5&lt;365*4/12,J40*0.79,IF($B$5-DA$5&lt;365*5/12,J40*0.72,IF($B$5-DA$5&lt;365*6/12,J40*0.65,IF($B$5-DA$5&lt;365*7/12,J40*0.58,IF($B$5-DA$5&lt;365*8/12,J40*0.51,0))))))))+IF($B$5-DA$5&gt;365,0,IF($B$5-DA$5&gt;365*11/12,J40*0.23,IF($B$5-DA$5&gt;365*10/12,J40*0.3,IF($B$5-DA$5&gt;365*9/12,J40*0.37,IF($B$5-DA$5&gt;365*8/12,J40*0.44,0)))))</f>
        <v>0</v>
      </c>
      <c r="DB40" s="139">
        <f t="shared" ref="DB40:DB71" si="134">+IF($B$5-DB$5&lt;365/12,K40,IF($B$5-DB$5&lt;365*2/12,K40*0.93,IF($B$5-DB$5&lt;365*3/12,K40*0.86,IF($B$5-DB$5&lt;365*4/12,K40*0.79,IF($B$5-DB$5&lt;365*5/12,K40*0.72,IF($B$5-DB$5&lt;365*6/12,K40*0.65,IF($B$5-DB$5&lt;365*7/12,K40*0.58,IF($B$5-DB$5&lt;365*8/12,K40*0.51,0))))))))+IF($B$5-DB$5&gt;365,0,IF($B$5-DB$5&gt;365*11/12,K40*0.23,IF($B$5-DB$5&gt;365*10/12,K40*0.3,IF($B$5-DB$5&gt;365*9/12,K40*0.37,IF($B$5-DB$5&gt;365*8/12,K40*0.44,0)))))</f>
        <v>0</v>
      </c>
      <c r="DC40" s="139">
        <f t="shared" ref="DC40:DC71" si="135">+IF($B$5-DC$5&lt;365/12,L40,IF($B$5-DC$5&lt;365*2/12,L40*0.93,IF($B$5-DC$5&lt;365*3/12,L40*0.86,IF($B$5-DC$5&lt;365*4/12,L40*0.79,IF($B$5-DC$5&lt;365*5/12,L40*0.72,IF($B$5-DC$5&lt;365*6/12,L40*0.65,IF($B$5-DC$5&lt;365*7/12,L40*0.58,IF($B$5-DC$5&lt;365*8/12,L40*0.51,0))))))))+IF($B$5-DC$5&gt;365,0,IF($B$5-DC$5&gt;365*11/12,L40*0.23,IF($B$5-DC$5&gt;365*10/12,L40*0.3,IF($B$5-DC$5&gt;365*9/12,L40*0.37,IF($B$5-DC$5&gt;365*8/12,L40*0.44,0)))))</f>
        <v>0</v>
      </c>
      <c r="DD40" s="139">
        <f t="shared" ref="DD40:DD71" si="136">+IF($B$5-DD$5&lt;365/12,M40,IF($B$5-DD$5&lt;365*2/12,M40*0.93,IF($B$5-DD$5&lt;365*3/12,M40*0.86,IF($B$5-DD$5&lt;365*4/12,M40*0.79,IF($B$5-DD$5&lt;365*5/12,M40*0.72,IF($B$5-DD$5&lt;365*6/12,M40*0.65,IF($B$5-DD$5&lt;365*7/12,M40*0.58,IF($B$5-DD$5&lt;365*8/12,M40*0.51,0))))))))+IF($B$5-DD$5&gt;365,0,IF($B$5-DD$5&gt;365*11/12,M40*0.23,IF($B$5-DD$5&gt;365*10/12,M40*0.3,IF($B$5-DD$5&gt;365*9/12,M40*0.37,IF($B$5-DD$5&gt;365*8/12,M40*0.44,0)))))</f>
        <v>0</v>
      </c>
      <c r="DE40" s="139">
        <f t="shared" ref="DE40:DE71" si="137">+IF($B$5-DE$5&lt;365/12,N40,IF($B$5-DE$5&lt;365*2/12,N40*0.93,IF($B$5-DE$5&lt;365*3/12,N40*0.86,IF($B$5-DE$5&lt;365*4/12,N40*0.79,IF($B$5-DE$5&lt;365*5/12,N40*0.72,IF($B$5-DE$5&lt;365*6/12,N40*0.65,IF($B$5-DE$5&lt;365*7/12,N40*0.58,IF($B$5-DE$5&lt;365*8/12,N40*0.51,0))))))))+IF($B$5-DE$5&gt;365,0,IF($B$5-DE$5&gt;365*11/12,N40*0.23,IF($B$5-DE$5&gt;365*10/12,N40*0.3,IF($B$5-DE$5&gt;365*9/12,N40*0.37,IF($B$5-DE$5&gt;365*8/12,N40*0.44,0)))))</f>
        <v>0</v>
      </c>
      <c r="DF40" s="139">
        <f t="shared" ref="DF40:DF71" si="138">+IF($B$5-DF$5&lt;365/12,O40,IF($B$5-DF$5&lt;365*2/12,O40*0.93,IF($B$5-DF$5&lt;365*3/12,O40*0.86,IF($B$5-DF$5&lt;365*4/12,O40*0.79,IF($B$5-DF$5&lt;365*5/12,O40*0.72,IF($B$5-DF$5&lt;365*6/12,O40*0.65,IF($B$5-DF$5&lt;365*7/12,O40*0.58,IF($B$5-DF$5&lt;365*8/12,O40*0.51,0))))))))+IF($B$5-DF$5&gt;365,0,IF($B$5-DF$5&gt;365*11/12,O40*0.23,IF($B$5-DF$5&gt;365*10/12,O40*0.3,IF($B$5-DF$5&gt;365*9/12,O40*0.37,IF($B$5-DF$5&gt;365*8/12,O40*0.44,0)))))</f>
        <v>0</v>
      </c>
      <c r="DG40" s="139">
        <f t="shared" ref="DG40:DG71" si="139">+IF($B$5-DG$5&lt;365/12,P40,IF($B$5-DG$5&lt;365*2/12,P40*0.93,IF($B$5-DG$5&lt;365*3/12,P40*0.86,IF($B$5-DG$5&lt;365*4/12,P40*0.79,IF($B$5-DG$5&lt;365*5/12,P40*0.72,IF($B$5-DG$5&lt;365*6/12,P40*0.65,IF($B$5-DG$5&lt;365*7/12,P40*0.58,IF($B$5-DG$5&lt;365*8/12,P40*0.51,0))))))))+IF($B$5-DG$5&gt;365,0,IF($B$5-DG$5&gt;365*11/12,P40*0.23,IF($B$5-DG$5&gt;365*10/12,P40*0.3,IF($B$5-DG$5&gt;365*9/12,P40*0.37,IF($B$5-DG$5&gt;365*8/12,P40*0.44,0)))))</f>
        <v>0</v>
      </c>
      <c r="DH40" s="139">
        <f t="shared" si="120"/>
        <v>0</v>
      </c>
      <c r="DI40" s="139">
        <f t="shared" ref="DI40:DI71" si="140">+IF($B$5-DI$5&lt;365/12,R40,IF($B$5-DI$5&lt;365*2/12,R40*0.93,IF($B$5-DI$5&lt;365*3/12,R40*0.86,IF($B$5-DI$5&lt;365*4/12,R40*0.79,IF($B$5-DI$5&lt;365*5/12,R40*0.72,IF($B$5-DI$5&lt;365*6/12,R40*0.65,IF($B$5-DI$5&lt;365*7/12,R40*0.58,IF($B$5-DI$5&lt;365*8/12,R40*0.51,0))))))))+IF($B$5-DI$5&gt;365,0,IF($B$5-DI$5&gt;365*11/12,R40*0.23,IF($B$5-DI$5&gt;365*10/12,R40*0.3,IF($B$5-DI$5&gt;365*9/12,R40*0.37,IF($B$5-DI$5&gt;365*8/12,R40*0.44,0)))))</f>
        <v>0</v>
      </c>
      <c r="DJ40" s="139">
        <f t="shared" ref="DJ40:DJ71" si="141">+IF($B$5-DJ$5&lt;365/12,S40,IF($B$5-DJ$5&lt;365*2/12,S40*0.93,IF($B$5-DJ$5&lt;365*3/12,S40*0.86,IF($B$5-DJ$5&lt;365*4/12,S40*0.79,IF($B$5-DJ$5&lt;365*5/12,S40*0.72,IF($B$5-DJ$5&lt;365*6/12,S40*0.65,IF($B$5-DJ$5&lt;365*7/12,S40*0.58,IF($B$5-DJ$5&lt;365*8/12,S40*0.51,0))))))))+IF($B$5-DJ$5&gt;365,0,IF($B$5-DJ$5&gt;365*11/12,S40*0.23,IF($B$5-DJ$5&gt;365*10/12,S40*0.3,IF($B$5-DJ$5&gt;365*9/12,S40*0.37,IF($B$5-DJ$5&gt;365*8/12,S40*0.44,0)))))</f>
        <v>0</v>
      </c>
      <c r="DK40" s="139">
        <f t="shared" ref="DK40:DK71" si="142">+IF($B$5-DK$5&lt;365/12,T40,IF($B$5-DK$5&lt;365*2/12,T40*0.93,IF($B$5-DK$5&lt;365*3/12,T40*0.86,IF($B$5-DK$5&lt;365*4/12,T40*0.79,IF($B$5-DK$5&lt;365*5/12,T40*0.72,IF($B$5-DK$5&lt;365*6/12,T40*0.65,IF($B$5-DK$5&lt;365*7/12,T40*0.58,IF($B$5-DK$5&lt;365*8/12,T40*0.51,0))))))))+IF($B$5-DK$5&gt;365,0,IF($B$5-DK$5&gt;365*11/12,T40*0.23,IF($B$5-DK$5&gt;365*10/12,T40*0.3,IF($B$5-DK$5&gt;365*9/12,T40*0.37,IF($B$5-DK$5&gt;365*8/12,T40*0.44,0)))))</f>
        <v>8.64</v>
      </c>
      <c r="DL40" s="139">
        <f t="shared" ref="DL40:DL71" si="143">+IF($B$5-DL$5&lt;365/12,U40,IF($B$5-DL$5&lt;365*2/12,U40*0.93,IF($B$5-DL$5&lt;365*3/12,U40*0.86,IF($B$5-DL$5&lt;365*4/12,U40*0.79,IF($B$5-DL$5&lt;365*5/12,U40*0.72,IF($B$5-DL$5&lt;365*6/12,U40*0.65,IF($B$5-DL$5&lt;365*7/12,U40*0.58,IF($B$5-DL$5&lt;365*8/12,U40*0.51,0))))))))+IF($B$5-DL$5&gt;365,0,IF($B$5-DL$5&gt;365*11/12,U40*0.23,IF($B$5-DL$5&gt;365*10/12,U40*0.3,IF($B$5-DL$5&gt;365*9/12,U40*0.37,IF($B$5-DL$5&gt;365*8/12,U40*0.44,0)))))</f>
        <v>0</v>
      </c>
      <c r="DM40" s="139">
        <f t="shared" ref="DM40:DM71" si="144">+IF($B$5-DM$5&lt;365/12,V40,IF($B$5-DM$5&lt;365*2/12,V40*0.93,IF($B$5-DM$5&lt;365*3/12,V40*0.86,IF($B$5-DM$5&lt;365*4/12,V40*0.79,IF($B$5-DM$5&lt;365*5/12,V40*0.72,IF($B$5-DM$5&lt;365*6/12,V40*0.65,IF($B$5-DM$5&lt;365*7/12,V40*0.58,IF($B$5-DM$5&lt;365*8/12,V40*0.51,0))))))))+IF($B$5-DM$5&gt;365,0,IF($B$5-DM$5&gt;365*11/12,V40*0.23,IF($B$5-DM$5&gt;365*10/12,V40*0.3,IF($B$5-DM$5&gt;365*9/12,V40*0.37,IF($B$5-DM$5&gt;365*8/12,V40*0.44,0)))))</f>
        <v>0</v>
      </c>
      <c r="DN40" s="139">
        <f t="shared" ref="DN40:DN71" si="145">+IF($B$5-DN$5&lt;365/12,W40,IF($B$5-DN$5&lt;365*2/12,W40*0.93,IF($B$5-DN$5&lt;365*3/12,W40*0.86,IF($B$5-DN$5&lt;365*4/12,W40*0.79,IF($B$5-DN$5&lt;365*5/12,W40*0.72,IF($B$5-DN$5&lt;365*6/12,W40*0.65,IF($B$5-DN$5&lt;365*7/12,W40*0.58,IF($B$5-DN$5&lt;365*8/12,W40*0.51,0))))))))+IF($B$5-DN$5&gt;365,0,IF($B$5-DN$5&gt;365*11/12,W40*0.23,IF($B$5-DN$5&gt;365*10/12,W40*0.3,IF($B$5-DN$5&gt;365*9/12,W40*0.37,IF($B$5-DN$5&gt;365*8/12,W40*0.44,0)))))</f>
        <v>0</v>
      </c>
      <c r="DO40" s="139">
        <f t="shared" ref="DO40:DO71" si="146">+IF($B$5-DO$5&lt;365/12,X40,IF($B$5-DO$5&lt;365*2/12,X40*0.93,IF($B$5-DO$5&lt;365*3/12,X40*0.86,IF($B$5-DO$5&lt;365*4/12,X40*0.79,IF($B$5-DO$5&lt;365*5/12,X40*0.72,IF($B$5-DO$5&lt;365*6/12,X40*0.65,IF($B$5-DO$5&lt;365*7/12,X40*0.58,IF($B$5-DO$5&lt;365*8/12,X40*0.51,0))))))))+IF($B$5-DO$5&gt;365,0,IF($B$5-DO$5&gt;365*11/12,X40*0.23,IF($B$5-DO$5&gt;365*10/12,X40*0.3,IF($B$5-DO$5&gt;365*9/12,X40*0.37,IF($B$5-DO$5&gt;365*8/12,X40*0.44,0)))))</f>
        <v>0</v>
      </c>
      <c r="DP40" s="139">
        <f t="shared" ref="DP40:DP71" si="147">+IF($B$5-DP$5&lt;365/12,Y40,IF($B$5-DP$5&lt;365*2/12,Y40*0.93,IF($B$5-DP$5&lt;365*3/12,Y40*0.86,IF($B$5-DP$5&lt;365*4/12,Y40*0.79,IF($B$5-DP$5&lt;365*5/12,Y40*0.72,IF($B$5-DP$5&lt;365*6/12,Y40*0.65,IF($B$5-DP$5&lt;365*7/12,Y40*0.58,IF($B$5-DP$5&lt;365*8/12,Y40*0.51,0))))))))+IF($B$5-DP$5&gt;365,0,IF($B$5-DP$5&gt;365*11/12,Y40*0.23,IF($B$5-DP$5&gt;365*10/12,Y40*0.3,IF($B$5-DP$5&gt;365*9/12,Y40*0.37,IF($B$5-DP$5&gt;365*8/12,Y40*0.44,0)))))</f>
        <v>14.984999999999999</v>
      </c>
      <c r="DQ40" s="139">
        <f t="shared" ref="DQ40:DQ71" si="148">+IF($B$5-DQ$5&lt;365/12,Z40,IF($B$5-DQ$5&lt;365*2/12,Z40*0.93,IF($B$5-DQ$5&lt;365*3/12,Z40*0.86,IF($B$5-DQ$5&lt;365*4/12,Z40*0.79,IF($B$5-DQ$5&lt;365*5/12,Z40*0.72,IF($B$5-DQ$5&lt;365*6/12,Z40*0.65,IF($B$5-DQ$5&lt;365*7/12,Z40*0.58,IF($B$5-DQ$5&lt;365*8/12,Z40*0.51,0))))))))+IF($B$5-DQ$5&gt;365,0,IF($B$5-DQ$5&gt;365*11/12,Z40*0.23,IF($B$5-DQ$5&gt;365*10/12,Z40*0.3,IF($B$5-DQ$5&gt;365*9/12,Z40*0.37,IF($B$5-DQ$5&gt;365*8/12,Z40*0.44,0)))))</f>
        <v>0</v>
      </c>
      <c r="DR40" s="139">
        <f t="shared" ref="DR40:DR71" si="149">+IF($B$5-DR$5&lt;365/12,AA40,IF($B$5-DR$5&lt;365*2/12,AA40*0.93,IF($B$5-DR$5&lt;365*3/12,AA40*0.86,IF($B$5-DR$5&lt;365*4/12,AA40*0.79,IF($B$5-DR$5&lt;365*5/12,AA40*0.72,IF($B$5-DR$5&lt;365*6/12,AA40*0.65,IF($B$5-DR$5&lt;365*7/12,AA40*0.58,IF($B$5-DR$5&lt;365*8/12,AA40*0.51,0))))))))+IF($B$5-DR$5&gt;365,0,IF($B$5-DR$5&gt;365*11/12,AA40*0.23,IF($B$5-DR$5&gt;365*10/12,AA40*0.3,IF($B$5-DR$5&gt;365*9/12,AA40*0.37,IF($B$5-DR$5&gt;365*8/12,AA40*0.44,0)))))</f>
        <v>0</v>
      </c>
      <c r="DS40" s="139">
        <f t="shared" ref="DS40:DS71" si="150">+IF($B$5-DS$5&lt;365/12,AB40,IF($B$5-DS$5&lt;365*2/12,AB40*0.93,IF($B$5-DS$5&lt;365*3/12,AB40*0.86,IF($B$5-DS$5&lt;365*4/12,AB40*0.79,IF($B$5-DS$5&lt;365*5/12,AB40*0.72,IF($B$5-DS$5&lt;365*6/12,AB40*0.65,IF($B$5-DS$5&lt;365*7/12,AB40*0.58,IF($B$5-DS$5&lt;365*8/12,AB40*0.51,0))))))))+IF($B$5-DS$5&gt;365,0,IF($B$5-DS$5&gt;365*11/12,AB40*0.23,IF($B$5-DS$5&gt;365*10/12,AB40*0.3,IF($B$5-DS$5&gt;365*9/12,AB40*0.37,IF($B$5-DS$5&gt;365*8/12,AB40*0.44,0)))))</f>
        <v>0</v>
      </c>
      <c r="DT40" s="139">
        <f t="shared" ref="DT40:DT71" si="151">+IF($B$5-DT$5&lt;365/12,AC40,IF($B$5-DT$5&lt;365*2/12,AC40*0.93,IF($B$5-DT$5&lt;365*3/12,AC40*0.86,IF($B$5-DT$5&lt;365*4/12,AC40*0.79,IF($B$5-DT$5&lt;365*5/12,AC40*0.72,IF($B$5-DT$5&lt;365*6/12,AC40*0.65,IF($B$5-DT$5&lt;365*7/12,AC40*0.58,IF($B$5-DT$5&lt;365*8/12,AC40*0.51,0))))))))+IF($B$5-DT$5&gt;365,0,IF($B$5-DT$5&gt;365*11/12,AC40*0.23,IF($B$5-DT$5&gt;365*10/12,AC40*0.3,IF($B$5-DT$5&gt;365*9/12,AC40*0.37,IF($B$5-DT$5&gt;365*8/12,AC40*0.44,0)))))</f>
        <v>0</v>
      </c>
      <c r="DU40" s="139">
        <f t="shared" ref="DU40:DU71" si="152">+IF($B$5-DU$5&lt;365/12,AD40,IF($B$5-DU$5&lt;365*2/12,AD40*0.93,IF($B$5-DU$5&lt;365*3/12,AD40*0.86,IF($B$5-DU$5&lt;365*4/12,AD40*0.79,IF($B$5-DU$5&lt;365*5/12,AD40*0.72,IF($B$5-DU$5&lt;365*6/12,AD40*0.65,IF($B$5-DU$5&lt;365*7/12,AD40*0.58,IF($B$5-DU$5&lt;365*8/12,AD40*0.51,0))))))))+IF($B$5-DU$5&gt;365,0,IF($B$5-DU$5&gt;365*11/12,AD40*0.23,IF($B$5-DU$5&gt;365*10/12,AD40*0.3,IF($B$5-DU$5&gt;365*9/12,AD40*0.37,IF($B$5-DU$5&gt;365*8/12,AD40*0.44,0)))))</f>
        <v>0</v>
      </c>
      <c r="DV40" s="139">
        <f t="shared" ref="DV40:DV71" si="153">+IF($B$5-DV$5&lt;365/12,AE40,IF($B$5-DV$5&lt;365*2/12,AE40*0.93,IF($B$5-DV$5&lt;365*3/12,AE40*0.86,IF($B$5-DV$5&lt;365*4/12,AE40*0.79,IF($B$5-DV$5&lt;365*5/12,AE40*0.72,IF($B$5-DV$5&lt;365*6/12,AE40*0.65,IF($B$5-DV$5&lt;365*7/12,AE40*0.58,IF($B$5-DV$5&lt;365*8/12,AE40*0.51,0))))))))+IF($B$5-DV$5&gt;365,0,IF($B$5-DV$5&gt;365*11/12,AE40*0.23,IF($B$5-DV$5&gt;365*10/12,AE40*0.3,IF($B$5-DV$5&gt;365*9/12,AE40*0.37,IF($B$5-DV$5&gt;365*8/12,AE40*0.44,0)))))</f>
        <v>0</v>
      </c>
      <c r="DW40" s="139">
        <f t="shared" ref="DW40:DW71" si="154">+IF($B$5-DW$5&lt;365/12,AF40,IF($B$5-DW$5&lt;365*2/12,AF40*0.93,IF($B$5-DW$5&lt;365*3/12,AF40*0.86,IF($B$5-DW$5&lt;365*4/12,AF40*0.79,IF($B$5-DW$5&lt;365*5/12,AF40*0.72,IF($B$5-DW$5&lt;365*6/12,AF40*0.65,IF($B$5-DW$5&lt;365*7/12,AF40*0.58,IF($B$5-DW$5&lt;365*8/12,AF40*0.51,0))))))))+IF($B$5-DW$5&gt;365,0,IF($B$5-DW$5&gt;365*11/12,AF40*0.23,IF($B$5-DW$5&gt;365*10/12,AF40*0.3,IF($B$5-DW$5&gt;365*9/12,AF40*0.37,IF($B$5-DW$5&gt;365*8/12,AF40*0.44,0)))))</f>
        <v>0</v>
      </c>
      <c r="DX40" s="139">
        <f t="shared" ref="DX40:DX71" si="155">+IF($B$5-DX$5&lt;365/12,AG40,IF($B$5-DX$5&lt;365*2/12,AG40*0.93,IF($B$5-DX$5&lt;365*3/12,AG40*0.86,IF($B$5-DX$5&lt;365*4/12,AG40*0.79,IF($B$5-DX$5&lt;365*5/12,AG40*0.72,IF($B$5-DX$5&lt;365*6/12,AG40*0.65,IF($B$5-DX$5&lt;365*7/12,AG40*0.58,IF($B$5-DX$5&lt;365*8/12,AG40*0.51,0))))))))+IF($B$5-DX$5&gt;365,0,IF($B$5-DX$5&gt;365*11/12,AG40*0.23,IF($B$5-DX$5&gt;365*10/12,AG40*0.3,IF($B$5-DX$5&gt;365*9/12,AG40*0.37,IF($B$5-DX$5&gt;365*8/12,AG40*0.44,0)))))</f>
        <v>0</v>
      </c>
      <c r="DY40" s="139">
        <f t="shared" ref="DY40:DY71" si="156">+IF($B$5-DY$5&lt;365/12,AH40,IF($B$5-DY$5&lt;365*2/12,AH40*0.93,IF($B$5-DY$5&lt;365*3/12,AH40*0.86,IF($B$5-DY$5&lt;365*4/12,AH40*0.79,IF($B$5-DY$5&lt;365*5/12,AH40*0.72,IF($B$5-DY$5&lt;365*6/12,AH40*0.65,IF($B$5-DY$5&lt;365*7/12,AH40*0.58,IF($B$5-DY$5&lt;365*8/12,AH40*0.51,0))))))))+IF($B$5-DY$5&gt;365,0,IF($B$5-DY$5&gt;365*11/12,AH40*0.23,IF($B$5-DY$5&gt;365*10/12,AH40*0.3,IF($B$5-DY$5&gt;365*9/12,AH40*0.37,IF($B$5-DY$5&gt;365*8/12,AH40*0.44,0)))))</f>
        <v>0</v>
      </c>
      <c r="DZ40" s="139">
        <f t="shared" ref="DZ40:DZ71" si="157">+IF($B$5-DZ$5&lt;365/12,AI40,IF($B$5-DZ$5&lt;365*2/12,AI40*0.93,IF($B$5-DZ$5&lt;365*3/12,AI40*0.86,IF($B$5-DZ$5&lt;365*4/12,AI40*0.79,IF($B$5-DZ$5&lt;365*5/12,AI40*0.72,IF($B$5-DZ$5&lt;365*6/12,AI40*0.65,IF($B$5-DZ$5&lt;365*7/12,AI40*0.58,IF($B$5-DZ$5&lt;365*8/12,AI40*0.51,0))))))))+IF($B$5-DZ$5&gt;365,0,IF($B$5-DZ$5&gt;365*11/12,AI40*0.23,IF($B$5-DZ$5&gt;365*10/12,AI40*0.3,IF($B$5-DZ$5&gt;365*9/12,AI40*0.37,IF($B$5-DZ$5&gt;365*8/12,AI40*0.44,0)))))</f>
        <v>0</v>
      </c>
      <c r="EA40" s="139">
        <f t="shared" ref="EA40:EA71" si="158">+IF($B$5-EA$5&lt;365/12,AJ40,IF($B$5-EA$5&lt;365*2/12,AJ40*0.93,IF($B$5-EA$5&lt;365*3/12,AJ40*0.86,IF($B$5-EA$5&lt;365*4/12,AJ40*0.79,IF($B$5-EA$5&lt;365*5/12,AJ40*0.72,IF($B$5-EA$5&lt;365*6/12,AJ40*0.65,IF($B$5-EA$5&lt;365*7/12,AJ40*0.58,IF($B$5-EA$5&lt;365*8/12,AJ40*0.51,0))))))))+IF($B$5-EA$5&gt;365,0,IF($B$5-EA$5&gt;365*11/12,AJ40*0.23,IF($B$5-EA$5&gt;365*10/12,AJ40*0.3,IF($B$5-EA$5&gt;365*9/12,AJ40*0.37,IF($B$5-EA$5&gt;365*8/12,AJ40*0.44,0)))))</f>
        <v>0</v>
      </c>
      <c r="EB40" s="139">
        <f t="shared" ref="EB40:EB71" si="159">+IF($B$5-EB$5&lt;365/12,AK40,IF($B$5-EB$5&lt;365*2/12,AK40*0.93,IF($B$5-EB$5&lt;365*3/12,AK40*0.86,IF($B$5-EB$5&lt;365*4/12,AK40*0.79,IF($B$5-EB$5&lt;365*5/12,AK40*0.72,IF($B$5-EB$5&lt;365*6/12,AK40*0.65,IF($B$5-EB$5&lt;365*7/12,AK40*0.58,IF($B$5-EB$5&lt;365*8/12,AK40*0.51,0))))))))+IF($B$5-EB$5&gt;365,0,IF($B$5-EB$5&gt;365*11/12,AK40*0.23,IF($B$5-EB$5&gt;365*10/12,AK40*0.3,IF($B$5-EB$5&gt;365*9/12,AK40*0.37,IF($B$5-EB$5&gt;365*8/12,AK40*0.44,0)))))</f>
        <v>0</v>
      </c>
      <c r="EC40" s="139">
        <f t="shared" ref="EC40:EC71" si="160">+IF($B$5-EC$5&lt;365/12,AL40,IF($B$5-EC$5&lt;365*2/12,AL40*0.93,IF($B$5-EC$5&lt;365*3/12,AL40*0.86,IF($B$5-EC$5&lt;365*4/12,AL40*0.79,IF($B$5-EC$5&lt;365*5/12,AL40*0.72,IF($B$5-EC$5&lt;365*6/12,AL40*0.65,IF($B$5-EC$5&lt;365*7/12,AL40*0.58,IF($B$5-EC$5&lt;365*8/12,AL40*0.51,0))))))))+IF($B$5-EC$5&gt;365,0,IF($B$5-EC$5&gt;365*11/12,AL40*0.23,IF($B$5-EC$5&gt;365*10/12,AL40*0.3,IF($B$5-EC$5&gt;365*9/12,AL40*0.37,IF($B$5-EC$5&gt;365*8/12,AL40*0.44,0)))))</f>
        <v>0</v>
      </c>
      <c r="ED40" s="139">
        <f t="shared" ref="ED40:ED71" si="161">+IF($B$5-ED$5&lt;365/12,AM40,IF($B$5-ED$5&lt;365*2/12,AM40*0.93,IF($B$5-ED$5&lt;365*3/12,AM40*0.86,IF($B$5-ED$5&lt;365*4/12,AM40*0.79,IF($B$5-ED$5&lt;365*5/12,AM40*0.72,IF($B$5-ED$5&lt;365*6/12,AM40*0.65,IF($B$5-ED$5&lt;365*7/12,AM40*0.58,IF($B$5-ED$5&lt;365*8/12,AM40*0.51,0))))))))+IF($B$5-ED$5&gt;365,0,IF($B$5-ED$5&gt;365*11/12,AM40*0.23,IF($B$5-ED$5&gt;365*10/12,AM40*0.3,IF($B$5-ED$5&gt;365*9/12,AM40*0.37,IF($B$5-ED$5&gt;365*8/12,AM40*0.44,0)))))</f>
        <v>0</v>
      </c>
      <c r="EE40" s="139">
        <f t="shared" ref="EE40:EE71" si="162">+IF($B$5-EE$5&lt;365/12,AN40,IF($B$5-EE$5&lt;365*2/12,AN40*0.93,IF($B$5-EE$5&lt;365*3/12,AN40*0.86,IF($B$5-EE$5&lt;365*4/12,AN40*0.79,IF($B$5-EE$5&lt;365*5/12,AN40*0.72,IF($B$5-EE$5&lt;365*6/12,AN40*0.65,IF($B$5-EE$5&lt;365*7/12,AN40*0.58,IF($B$5-EE$5&lt;365*8/12,AN40*0.51,0))))))))+IF($B$5-EE$5&gt;365,0,IF($B$5-EE$5&gt;365*11/12,AN40*0.23,IF($B$5-EE$5&gt;365*10/12,AN40*0.3,IF($B$5-EE$5&gt;365*9/12,AN40*0.37,IF($B$5-EE$5&gt;365*8/12,AN40*0.44,0)))))</f>
        <v>0</v>
      </c>
      <c r="EF40" s="139">
        <f t="shared" ref="EF40:EF71" si="163">+IF($B$5-EF$5&lt;365/12,AO40,IF($B$5-EF$5&lt;365*2/12,AO40*0.93,IF($B$5-EF$5&lt;365*3/12,AO40*0.86,IF($B$5-EF$5&lt;365*4/12,AO40*0.79,IF($B$5-EF$5&lt;365*5/12,AO40*0.72,IF($B$5-EF$5&lt;365*6/12,AO40*0.65,IF($B$5-EF$5&lt;365*7/12,AO40*0.58,IF($B$5-EF$5&lt;365*8/12,AO40*0.51,0))))))))+IF($B$5-EF$5&gt;365,0,IF($B$5-EF$5&gt;365*11/12,AO40*0.23,IF($B$5-EF$5&gt;365*10/12,AO40*0.3,IF($B$5-EF$5&gt;365*9/12,AO40*0.37,IF($B$5-EF$5&gt;365*8/12,AO40*0.44,0)))))</f>
        <v>0</v>
      </c>
      <c r="EG40" s="139">
        <f t="shared" ref="EG40:EG71" si="164">+IF($B$5-EG$5&lt;365/12,AP40,IF($B$5-EG$5&lt;365*2/12,AP40*0.93,IF($B$5-EG$5&lt;365*3/12,AP40*0.86,IF($B$5-EG$5&lt;365*4/12,AP40*0.79,IF($B$5-EG$5&lt;365*5/12,AP40*0.72,IF($B$5-EG$5&lt;365*6/12,AP40*0.65,IF($B$5-EG$5&lt;365*7/12,AP40*0.58,IF($B$5-EG$5&lt;365*8/12,AP40*0.51,0))))))))+IF($B$5-EG$5&gt;365,0,IF($B$5-EG$5&gt;365*11/12,AP40*0.23,IF($B$5-EG$5&gt;365*10/12,AP40*0.3,IF($B$5-EG$5&gt;365*9/12,AP40*0.37,IF($B$5-EG$5&gt;365*8/12,AP40*0.44,0)))))</f>
        <v>0</v>
      </c>
      <c r="EH40" s="139">
        <f t="shared" ref="EH40:EH71" si="165">+IF($B$5-EH$5&lt;365/12,AQ40,IF($B$5-EH$5&lt;365*2/12,AQ40*0.93,IF($B$5-EH$5&lt;365*3/12,AQ40*0.86,IF($B$5-EH$5&lt;365*4/12,AQ40*0.79,IF($B$5-EH$5&lt;365*5/12,AQ40*0.72,IF($B$5-EH$5&lt;365*6/12,AQ40*0.65,IF($B$5-EH$5&lt;365*7/12,AQ40*0.58,IF($B$5-EH$5&lt;365*8/12,AQ40*0.51,0))))))))+IF($B$5-EH$5&gt;365,0,IF($B$5-EH$5&gt;365*11/12,AQ40*0.23,IF($B$5-EH$5&gt;365*10/12,AQ40*0.3,IF($B$5-EH$5&gt;365*9/12,AQ40*0.37,IF($B$5-EH$5&gt;365*8/12,AQ40*0.44,0)))))</f>
        <v>0</v>
      </c>
      <c r="EI40" s="139">
        <f t="shared" ref="EI40:EI71" si="166">+IF($B$5-EI$5&lt;365/12,AR40,IF($B$5-EI$5&lt;365*2/12,AR40*0.93,IF($B$5-EI$5&lt;365*3/12,AR40*0.86,IF($B$5-EI$5&lt;365*4/12,AR40*0.79,IF($B$5-EI$5&lt;365*5/12,AR40*0.72,IF($B$5-EI$5&lt;365*6/12,AR40*0.65,IF($B$5-EI$5&lt;365*7/12,AR40*0.58,IF($B$5-EI$5&lt;365*8/12,AR40*0.51,0))))))))+IF($B$5-EI$5&gt;365,0,IF($B$5-EI$5&gt;365*11/12,AR40*0.23,IF($B$5-EI$5&gt;365*10/12,AR40*0.3,IF($B$5-EI$5&gt;365*9/12,AR40*0.37,IF($B$5-EI$5&gt;365*8/12,AR40*0.44,0)))))</f>
        <v>0</v>
      </c>
      <c r="EJ40" s="139">
        <f t="shared" ref="EJ40:EJ71" si="167">+IF($B$5-EJ$5&lt;365/12,AS40,IF($B$5-EJ$5&lt;365*2/12,AS40*0.93,IF($B$5-EJ$5&lt;365*3/12,AS40*0.86,IF($B$5-EJ$5&lt;365*4/12,AS40*0.79,IF($B$5-EJ$5&lt;365*5/12,AS40*0.72,IF($B$5-EJ$5&lt;365*6/12,AS40*0.65,IF($B$5-EJ$5&lt;365*7/12,AS40*0.58,IF($B$5-EJ$5&lt;365*8/12,AS40*0.51,0))))))))+IF($B$5-EJ$5&gt;365,0,IF($B$5-EJ$5&gt;365*11/12,AS40*0.23,IF($B$5-EJ$5&gt;365*10/12,AS40*0.3,IF($B$5-EJ$5&gt;365*9/12,AS40*0.37,IF($B$5-EJ$5&gt;365*8/12,AS40*0.44,0)))))</f>
        <v>0</v>
      </c>
      <c r="EK40" s="139">
        <f t="shared" ref="EK40:EK71" si="168">+IF($B$5-EK$5&lt;365/12,AT40,IF($B$5-EK$5&lt;365*2/12,AT40*0.93,IF($B$5-EK$5&lt;365*3/12,AT40*0.86,IF($B$5-EK$5&lt;365*4/12,AT40*0.79,IF($B$5-EK$5&lt;365*5/12,AT40*0.72,IF($B$5-EK$5&lt;365*6/12,AT40*0.65,IF($B$5-EK$5&lt;365*7/12,AT40*0.58,IF($B$5-EK$5&lt;365*8/12,AT40*0.51,0))))))))+IF($B$5-EK$5&gt;365,0,IF($B$5-EK$5&gt;365*11/12,AT40*0.23,IF($B$5-EK$5&gt;365*10/12,AT40*0.3,IF($B$5-EK$5&gt;365*9/12,AT40*0.37,IF($B$5-EK$5&gt;365*8/12,AT40*0.44,0)))))</f>
        <v>0</v>
      </c>
      <c r="EL40" s="139">
        <f t="shared" ref="EL40:EL71" si="169">+IF($B$5-EL$5&lt;365/12,AU40,IF($B$5-EL$5&lt;365*2/12,AU40*0.93,IF($B$5-EL$5&lt;365*3/12,AU40*0.86,IF($B$5-EL$5&lt;365*4/12,AU40*0.79,IF($B$5-EL$5&lt;365*5/12,AU40*0.72,IF($B$5-EL$5&lt;365*6/12,AU40*0.65,IF($B$5-EL$5&lt;365*7/12,AU40*0.58,IF($B$5-EL$5&lt;365*8/12,AU40*0.51,0))))))))+IF($B$5-EL$5&gt;365,0,IF($B$5-EL$5&gt;365*11/12,AU40*0.23,IF($B$5-EL$5&gt;365*10/12,AU40*0.3,IF($B$5-EL$5&gt;365*9/12,AU40*0.37,IF($B$5-EL$5&gt;365*8/12,AU40*0.44,0)))))</f>
        <v>0</v>
      </c>
      <c r="EM40" s="139">
        <f t="shared" ref="EM40:EM71" si="170">+IF($B$5-EM$5&lt;365/12,AV40,IF($B$5-EM$5&lt;365*2/12,AV40*0.93,IF($B$5-EM$5&lt;365*3/12,AV40*0.86,IF($B$5-EM$5&lt;365*4/12,AV40*0.79,IF($B$5-EM$5&lt;365*5/12,AV40*0.72,IF($B$5-EM$5&lt;365*6/12,AV40*0.65,IF($B$5-EM$5&lt;365*7/12,AV40*0.58,IF($B$5-EM$5&lt;365*8/12,AV40*0.51,0))))))))+IF($B$5-EM$5&gt;365,0,IF($B$5-EM$5&gt;365*11/12,AV40*0.23,IF($B$5-EM$5&gt;365*10/12,AV40*0.3,IF($B$5-EM$5&gt;365*9/12,AV40*0.37,IF($B$5-EM$5&gt;365*8/12,AV40*0.44,0)))))</f>
        <v>0</v>
      </c>
      <c r="EN40" s="139">
        <f t="shared" ref="EN40:EN71" si="171">+IF($B$5-EN$5&lt;365/12,AW40,IF($B$5-EN$5&lt;365*2/12,AW40*0.93,IF($B$5-EN$5&lt;365*3/12,AW40*0.86,IF($B$5-EN$5&lt;365*4/12,AW40*0.79,IF($B$5-EN$5&lt;365*5/12,AW40*0.72,IF($B$5-EN$5&lt;365*6/12,AW40*0.65,IF($B$5-EN$5&lt;365*7/12,AW40*0.58,IF($B$5-EN$5&lt;365*8/12,AW40*0.51,0))))))))+IF($B$5-EN$5&gt;365,0,IF($B$5-EN$5&gt;365*11/12,AW40*0.23,IF($B$5-EN$5&gt;365*10/12,AW40*0.3,IF($B$5-EN$5&gt;365*9/12,AW40*0.37,IF($B$5-EN$5&gt;365*8/12,AW40*0.44,0)))))</f>
        <v>0</v>
      </c>
      <c r="EO40" s="139">
        <f t="shared" ref="EO40:EO71" si="172">+IF($B$5-EO$5&lt;365/12,AX40,IF($B$5-EO$5&lt;365*2/12,AX40*0.93,IF($B$5-EO$5&lt;365*3/12,AX40*0.86,IF($B$5-EO$5&lt;365*4/12,AX40*0.79,IF($B$5-EO$5&lt;365*5/12,AX40*0.72,IF($B$5-EO$5&lt;365*6/12,AX40*0.65,IF($B$5-EO$5&lt;365*7/12,AX40*0.58,IF($B$5-EO$5&lt;365*8/12,AX40*0.51,0))))))))+IF($B$5-EO$5&gt;365,0,IF($B$5-EO$5&gt;365*11/12,AX40*0.23,IF($B$5-EO$5&gt;365*10/12,AX40*0.3,IF($B$5-EO$5&gt;365*9/12,AX40*0.37,IF($B$5-EO$5&gt;365*8/12,AX40*0.44,0)))))</f>
        <v>0</v>
      </c>
      <c r="EP40" s="139">
        <f t="shared" ref="EP40:EP71" si="173">+IF($B$5-EP$5&lt;365/12,AY40,IF($B$5-EP$5&lt;365*2/12,AY40*0.93,IF($B$5-EP$5&lt;365*3/12,AY40*0.86,IF($B$5-EP$5&lt;365*4/12,AY40*0.79,IF($B$5-EP$5&lt;365*5/12,AY40*0.72,IF($B$5-EP$5&lt;365*6/12,AY40*0.65,IF($B$5-EP$5&lt;365*7/12,AY40*0.58,IF($B$5-EP$5&lt;365*8/12,AY40*0.51,0))))))))+IF($B$5-EP$5&gt;365,0,IF($B$5-EP$5&gt;365*11/12,AY40*0.23,IF($B$5-EP$5&gt;365*10/12,AY40*0.3,IF($B$5-EP$5&gt;365*9/12,AY40*0.37,IF($B$5-EP$5&gt;365*8/12,AY40*0.44,0)))))</f>
        <v>0</v>
      </c>
      <c r="EQ40" s="139">
        <f t="shared" ref="EQ40:EQ71" si="174">+IF($B$5-EQ$5&lt;365/12,AZ40,IF($B$5-EQ$5&lt;365*2/12,AZ40*0.93,IF($B$5-EQ$5&lt;365*3/12,AZ40*0.86,IF($B$5-EQ$5&lt;365*4/12,AZ40*0.79,IF($B$5-EQ$5&lt;365*5/12,AZ40*0.72,IF($B$5-EQ$5&lt;365*6/12,AZ40*0.65,IF($B$5-EQ$5&lt;365*7/12,AZ40*0.58,IF($B$5-EQ$5&lt;365*8/12,AZ40*0.51,0))))))))+IF($B$5-EQ$5&gt;365,0,IF($B$5-EQ$5&gt;365*11/12,AZ40*0.23,IF($B$5-EQ$5&gt;365*10/12,AZ40*0.3,IF($B$5-EQ$5&gt;365*9/12,AZ40*0.37,IF($B$5-EQ$5&gt;365*8/12,AZ40*0.44,0)))))</f>
        <v>0</v>
      </c>
      <c r="ER40" s="139">
        <f t="shared" ref="ER40:ER71" si="175">+IF($B$5-ER$5&lt;365/12,BA40,IF($B$5-ER$5&lt;365*2/12,BA40*0.93,IF($B$5-ER$5&lt;365*3/12,BA40*0.86,IF($B$5-ER$5&lt;365*4/12,BA40*0.79,IF($B$5-ER$5&lt;365*5/12,BA40*0.72,IF($B$5-ER$5&lt;365*6/12,BA40*0.65,IF($B$5-ER$5&lt;365*7/12,BA40*0.58,IF($B$5-ER$5&lt;365*8/12,BA40*0.51,0))))))))+IF($B$5-ER$5&gt;365,0,IF($B$5-ER$5&gt;365*11/12,BA40*0.23,IF($B$5-ER$5&gt;365*10/12,BA40*0.3,IF($B$5-ER$5&gt;365*9/12,BA40*0.37,IF($B$5-ER$5&gt;365*8/12,BA40*0.44,0)))))</f>
        <v>0</v>
      </c>
      <c r="ES40" s="139">
        <f t="shared" ref="ES40:ES71" si="176">+IF($B$5-ES$5&lt;365/12,BB40,IF($B$5-ES$5&lt;365*2/12,BB40*0.93,IF($B$5-ES$5&lt;365*3/12,BB40*0.86,IF($B$5-ES$5&lt;365*4/12,BB40*0.79,IF($B$5-ES$5&lt;365*5/12,BB40*0.72,IF($B$5-ES$5&lt;365*6/12,BB40*0.65,IF($B$5-ES$5&lt;365*7/12,BB40*0.58,IF($B$5-ES$5&lt;365*8/12,BB40*0.51,0))))))))+IF($B$5-ES$5&gt;365,0,IF($B$5-ES$5&gt;365*11/12,BB40*0.23,IF($B$5-ES$5&gt;365*10/12,BB40*0.3,IF($B$5-ES$5&gt;365*9/12,BB40*0.37,IF($B$5-ES$5&gt;365*8/12,BB40*0.44,0)))))</f>
        <v>0</v>
      </c>
      <c r="ET40" s="139">
        <f t="shared" ref="ET40:ET71" si="177">+IF($B$5-ET$5&lt;365/12,BC40,IF($B$5-ET$5&lt;365*2/12,BC40*0.93,IF($B$5-ET$5&lt;365*3/12,BC40*0.86,IF($B$5-ET$5&lt;365*4/12,BC40*0.79,IF($B$5-ET$5&lt;365*5/12,BC40*0.72,IF($B$5-ET$5&lt;365*6/12,BC40*0.65,IF($B$5-ET$5&lt;365*7/12,BC40*0.58,IF($B$5-ET$5&lt;365*8/12,BC40*0.51,0))))))))+IF($B$5-ET$5&gt;365,0,IF($B$5-ET$5&gt;365*11/12,BC40*0.23,IF($B$5-ET$5&gt;365*10/12,BC40*0.3,IF($B$5-ET$5&gt;365*9/12,BC40*0.37,IF($B$5-ET$5&gt;365*8/12,BC40*0.44,0)))))</f>
        <v>0</v>
      </c>
      <c r="EU40" s="139">
        <f t="shared" ref="EU40:EU71" si="178">+IF($B$5-EU$5&lt;365/12,BD40,IF($B$5-EU$5&lt;365*2/12,BD40*0.93,IF($B$5-EU$5&lt;365*3/12,BD40*0.86,IF($B$5-EU$5&lt;365*4/12,BD40*0.79,IF($B$5-EU$5&lt;365*5/12,BD40*0.72,IF($B$5-EU$5&lt;365*6/12,BD40*0.65,IF($B$5-EU$5&lt;365*7/12,BD40*0.58,IF($B$5-EU$5&lt;365*8/12,BD40*0.51,0))))))))+IF($B$5-EU$5&gt;365,0,IF($B$5-EU$5&gt;365*11/12,BD40*0.23,IF($B$5-EU$5&gt;365*10/12,BD40*0.3,IF($B$5-EU$5&gt;365*9/12,BD40*0.37,IF($B$5-EU$5&gt;365*8/12,BD40*0.44,0)))))</f>
        <v>0</v>
      </c>
      <c r="EV40" s="139">
        <f t="shared" ref="EV40:EV71" si="179">+IF($B$5-EV$5&lt;365/12,BE40,IF($B$5-EV$5&lt;365*2/12,BE40*0.93,IF($B$5-EV$5&lt;365*3/12,BE40*0.86,IF($B$5-EV$5&lt;365*4/12,BE40*0.79,IF($B$5-EV$5&lt;365*5/12,BE40*0.72,IF($B$5-EV$5&lt;365*6/12,BE40*0.65,IF($B$5-EV$5&lt;365*7/12,BE40*0.58,IF($B$5-EV$5&lt;365*8/12,BE40*0.51,0))))))))+IF($B$5-EV$5&gt;365,0,IF($B$5-EV$5&gt;365*11/12,BE40*0.23,IF($B$5-EV$5&gt;365*10/12,BE40*0.3,IF($B$5-EV$5&gt;365*9/12,BE40*0.37,IF($B$5-EV$5&gt;365*8/12,BE40*0.44,0)))))</f>
        <v>0</v>
      </c>
      <c r="EW40" s="139">
        <f t="shared" ref="EW40:EW71" si="180">+IF($B$5-EW$5&lt;365/12,BF40,IF($B$5-EW$5&lt;365*2/12,BF40*0.93,IF($B$5-EW$5&lt;365*3/12,BF40*0.86,IF($B$5-EW$5&lt;365*4/12,BF40*0.79,IF($B$5-EW$5&lt;365*5/12,BF40*0.72,IF($B$5-EW$5&lt;365*6/12,BF40*0.65,IF($B$5-EW$5&lt;365*7/12,BF40*0.58,IF($B$5-EW$5&lt;365*8/12,BF40*0.51,0))))))))+IF($B$5-EW$5&gt;365,0,IF($B$5-EW$5&gt;365*11/12,BF40*0.23,IF($B$5-EW$5&gt;365*10/12,BF40*0.3,IF($B$5-EW$5&gt;365*9/12,BF40*0.37,IF($B$5-EW$5&gt;365*8/12,BF40*0.44,0)))))</f>
        <v>0</v>
      </c>
      <c r="EX40" s="139">
        <f t="shared" ref="EX40:EX71" si="181">+IF($B$5-EX$5&lt;365/12,BG40,IF($B$5-EX$5&lt;365*2/12,BG40*0.93,IF($B$5-EX$5&lt;365*3/12,BG40*0.86,IF($B$5-EX$5&lt;365*4/12,BG40*0.79,IF($B$5-EX$5&lt;365*5/12,BG40*0.72,IF($B$5-EX$5&lt;365*6/12,BG40*0.65,IF($B$5-EX$5&lt;365*7/12,BG40*0.58,IF($B$5-EX$5&lt;365*8/12,BG40*0.51,0))))))))+IF($B$5-EX$5&gt;365,0,IF($B$5-EX$5&gt;365*11/12,BG40*0.23,IF($B$5-EX$5&gt;365*10/12,BG40*0.3,IF($B$5-EX$5&gt;365*9/12,BG40*0.37,IF($B$5-EX$5&gt;365*8/12,BG40*0.44,0)))))</f>
        <v>0</v>
      </c>
      <c r="EY40" s="139">
        <f t="shared" ref="EY40:EY71" si="182">+IF($B$5-EY$5&lt;365/12,BH40,IF($B$5-EY$5&lt;365*2/12,BH40*0.93,IF($B$5-EY$5&lt;365*3/12,BH40*0.86,IF($B$5-EY$5&lt;365*4/12,BH40*0.79,IF($B$5-EY$5&lt;365*5/12,BH40*0.72,IF($B$5-EY$5&lt;365*6/12,BH40*0.65,IF($B$5-EY$5&lt;365*7/12,BH40*0.58,IF($B$5-EY$5&lt;365*8/12,BH40*0.51,0))))))))+IF($B$5-EY$5&gt;365,0,IF($B$5-EY$5&gt;365*11/12,BH40*0.23,IF($B$5-EY$5&gt;365*10/12,BH40*0.3,IF($B$5-EY$5&gt;365*9/12,BH40*0.37,IF($B$5-EY$5&gt;365*8/12,BH40*0.44,0)))))</f>
        <v>0</v>
      </c>
      <c r="EZ40" s="139">
        <f t="shared" ref="EZ40:EZ71" si="183">+IF($B$5-EZ$5&lt;365/12,BI40,IF($B$5-EZ$5&lt;365*2/12,BI40*0.93,IF($B$5-EZ$5&lt;365*3/12,BI40*0.86,IF($B$5-EZ$5&lt;365*4/12,BI40*0.79,IF($B$5-EZ$5&lt;365*5/12,BI40*0.72,IF($B$5-EZ$5&lt;365*6/12,BI40*0.65,IF($B$5-EZ$5&lt;365*7/12,BI40*0.58,IF($B$5-EZ$5&lt;365*8/12,BI40*0.51,0))))))))+IF($B$5-EZ$5&gt;365,0,IF($B$5-EZ$5&gt;365*11/12,BI40*0.23,IF($B$5-EZ$5&gt;365*10/12,BI40*0.3,IF($B$5-EZ$5&gt;365*9/12,BI40*0.37,IF($B$5-EZ$5&gt;365*8/12,BI40*0.44,0)))))</f>
        <v>0</v>
      </c>
      <c r="FA40" s="139">
        <f t="shared" ref="FA40:FA71" si="184">+IF($B$5-FA$5&lt;365/12,BJ40,IF($B$5-FA$5&lt;365*2/12,BJ40*0.93,IF($B$5-FA$5&lt;365*3/12,BJ40*0.86,IF($B$5-FA$5&lt;365*4/12,BJ40*0.79,IF($B$5-FA$5&lt;365*5/12,BJ40*0.72,IF($B$5-FA$5&lt;365*6/12,BJ40*0.65,IF($B$5-FA$5&lt;365*7/12,BJ40*0.58,IF($B$5-FA$5&lt;365*8/12,BJ40*0.51,0))))))))+IF($B$5-FA$5&gt;365,0,IF($B$5-FA$5&gt;365*11/12,BJ40*0.23,IF($B$5-FA$5&gt;365*10/12,BJ40*0.3,IF($B$5-FA$5&gt;365*9/12,BJ40*0.37,IF($B$5-FA$5&gt;365*8/12,BJ40*0.44,0)))))</f>
        <v>0</v>
      </c>
      <c r="FB40" s="139">
        <f t="shared" ref="FB40:FB71" si="185">+IF($B$5-FB$5&lt;365/12,BK40,IF($B$5-FB$5&lt;365*2/12,BK40*0.93,IF($B$5-FB$5&lt;365*3/12,BK40*0.86,IF($B$5-FB$5&lt;365*4/12,BK40*0.79,IF($B$5-FB$5&lt;365*5/12,BK40*0.72,IF($B$5-FB$5&lt;365*6/12,BK40*0.65,IF($B$5-FB$5&lt;365*7/12,BK40*0.58,IF($B$5-FB$5&lt;365*8/12,BK40*0.51,0))))))))+IF($B$5-FB$5&gt;365,0,IF($B$5-FB$5&gt;365*11/12,BK40*0.23,IF($B$5-FB$5&gt;365*10/12,BK40*0.3,IF($B$5-FB$5&gt;365*9/12,BK40*0.37,IF($B$5-FB$5&gt;365*8/12,BK40*0.44,0)))))</f>
        <v>0</v>
      </c>
      <c r="FC40" s="139">
        <f t="shared" ref="FC40:FC71" si="186">+IF($B$5-FC$5&lt;365/12,BL40,IF($B$5-FC$5&lt;365*2/12,BL40*0.93,IF($B$5-FC$5&lt;365*3/12,BL40*0.86,IF($B$5-FC$5&lt;365*4/12,BL40*0.79,IF($B$5-FC$5&lt;365*5/12,BL40*0.72,IF($B$5-FC$5&lt;365*6/12,BL40*0.65,IF($B$5-FC$5&lt;365*7/12,BL40*0.58,IF($B$5-FC$5&lt;365*8/12,BL40*0.51,0))))))))+IF($B$5-FC$5&gt;365,0,IF($B$5-FC$5&gt;365*11/12,BL40*0.23,IF($B$5-FC$5&gt;365*10/12,BL40*0.3,IF($B$5-FC$5&gt;365*9/12,BL40*0.37,IF($B$5-FC$5&gt;365*8/12,BL40*0.44,0)))))</f>
        <v>0</v>
      </c>
      <c r="FD40" s="139">
        <f t="shared" ref="FD40:FD71" si="187">+IF($B$5-FD$5&lt;365/12,BM40,IF($B$5-FD$5&lt;365*2/12,BM40*0.93,IF($B$5-FD$5&lt;365*3/12,BM40*0.86,IF($B$5-FD$5&lt;365*4/12,BM40*0.79,IF($B$5-FD$5&lt;365*5/12,BM40*0.72,IF($B$5-FD$5&lt;365*6/12,BM40*0.65,IF($B$5-FD$5&lt;365*7/12,BM40*0.58,IF($B$5-FD$5&lt;365*8/12,BM40*0.51,0))))))))+IF($B$5-FD$5&gt;365,0,IF($B$5-FD$5&gt;365*11/12,BM40*0.23,IF($B$5-FD$5&gt;365*10/12,BM40*0.3,IF($B$5-FD$5&gt;365*9/12,BM40*0.37,IF($B$5-FD$5&gt;365*8/12,BM40*0.44,0)))))</f>
        <v>0</v>
      </c>
      <c r="FE40" s="139">
        <f t="shared" ref="FE40:FE71" si="188">+IF($B$5-FE$5&lt;365/12,BN40,IF($B$5-FE$5&lt;365*2/12,BN40*0.93,IF($B$5-FE$5&lt;365*3/12,BN40*0.86,IF($B$5-FE$5&lt;365*4/12,BN40*0.79,IF($B$5-FE$5&lt;365*5/12,BN40*0.72,IF($B$5-FE$5&lt;365*6/12,BN40*0.65,IF($B$5-FE$5&lt;365*7/12,BN40*0.58,IF($B$5-FE$5&lt;365*8/12,BN40*0.51,0))))))))+IF($B$5-FE$5&gt;365,0,IF($B$5-FE$5&gt;365*11/12,BN40*0.23,IF($B$5-FE$5&gt;365*10/12,BN40*0.3,IF($B$5-FE$5&gt;365*9/12,BN40*0.37,IF($B$5-FE$5&gt;365*8/12,BN40*0.44,0)))))</f>
        <v>0</v>
      </c>
      <c r="FF40" s="139">
        <f t="shared" ref="FF40:FF71" si="189">+IF($B$5-FF$5&lt;365/12,BO40,IF($B$5-FF$5&lt;365*2/12,BO40*0.93,IF($B$5-FF$5&lt;365*3/12,BO40*0.86,IF($B$5-FF$5&lt;365*4/12,BO40*0.79,IF($B$5-FF$5&lt;365*5/12,BO40*0.72,IF($B$5-FF$5&lt;365*6/12,BO40*0.65,IF($B$5-FF$5&lt;365*7/12,BO40*0.58,IF($B$5-FF$5&lt;365*8/12,BO40*0.51,0))))))))+IF($B$5-FF$5&gt;365,0,IF($B$5-FF$5&gt;365*11/12,BO40*0.23,IF($B$5-FF$5&gt;365*10/12,BO40*0.3,IF($B$5-FF$5&gt;365*9/12,BO40*0.37,IF($B$5-FF$5&gt;365*8/12,BO40*0.44,0)))))</f>
        <v>0</v>
      </c>
      <c r="FG40" s="139">
        <f t="shared" ref="FG40:FG71" si="190">+IF($B$5-FG$5&lt;365/12,BP40,IF($B$5-FG$5&lt;365*2/12,BP40*0.93,IF($B$5-FG$5&lt;365*3/12,BP40*0.86,IF($B$5-FG$5&lt;365*4/12,BP40*0.79,IF($B$5-FG$5&lt;365*5/12,BP40*0.72,IF($B$5-FG$5&lt;365*6/12,BP40*0.65,IF($B$5-FG$5&lt;365*7/12,BP40*0.58,IF($B$5-FG$5&lt;365*8/12,BP40*0.51,0))))))))+IF($B$5-FG$5&gt;365,0,IF($B$5-FG$5&gt;365*11/12,BP40*0.23,IF($B$5-FG$5&gt;365*10/12,BP40*0.3,IF($B$5-FG$5&gt;365*9/12,BP40*0.37,IF($B$5-FG$5&gt;365*8/12,BP40*0.44,0)))))</f>
        <v>0</v>
      </c>
      <c r="FH40" s="139">
        <f t="shared" ref="FH40:FH71" si="191">+IF($B$5-FH$5&lt;365/12,BQ40,IF($B$5-FH$5&lt;365*2/12,BQ40*0.93,IF($B$5-FH$5&lt;365*3/12,BQ40*0.86,IF($B$5-FH$5&lt;365*4/12,BQ40*0.79,IF($B$5-FH$5&lt;365*5/12,BQ40*0.72,IF($B$5-FH$5&lt;365*6/12,BQ40*0.65,IF($B$5-FH$5&lt;365*7/12,BQ40*0.58,IF($B$5-FH$5&lt;365*8/12,BQ40*0.51,0))))))))+IF($B$5-FH$5&gt;365,0,IF($B$5-FH$5&gt;365*11/12,BQ40*0.23,IF($B$5-FH$5&gt;365*10/12,BQ40*0.3,IF($B$5-FH$5&gt;365*9/12,BQ40*0.37,IF($B$5-FH$5&gt;365*8/12,BQ40*0.44,0)))))</f>
        <v>0</v>
      </c>
      <c r="FI40" s="139">
        <f t="shared" ref="FI40:FI71" si="192">+IF($B$5-FI$5&lt;365/12,BR40,IF($B$5-FI$5&lt;365*2/12,BR40*0.93,IF($B$5-FI$5&lt;365*3/12,BR40*0.86,IF($B$5-FI$5&lt;365*4/12,BR40*0.79,IF($B$5-FI$5&lt;365*5/12,BR40*0.72,IF($B$5-FI$5&lt;365*6/12,BR40*0.65,IF($B$5-FI$5&lt;365*7/12,BR40*0.58,IF($B$5-FI$5&lt;365*8/12,BR40*0.51,0))))))))+IF($B$5-FI$5&gt;365,0,IF($B$5-FI$5&gt;365*11/12,BR40*0.23,IF($B$5-FI$5&gt;365*10/12,BR40*0.3,IF($B$5-FI$5&gt;365*9/12,BR40*0.37,IF($B$5-FI$5&gt;365*8/12,BR40*0.44,0)))))</f>
        <v>0</v>
      </c>
      <c r="FJ40" s="139">
        <f t="shared" ref="FJ40:FJ71" si="193">+IF($B$5-FJ$5&lt;365/12,BS40,IF($B$5-FJ$5&lt;365*2/12,BS40*0.93,IF($B$5-FJ$5&lt;365*3/12,BS40*0.86,IF($B$5-FJ$5&lt;365*4/12,BS40*0.79,IF($B$5-FJ$5&lt;365*5/12,BS40*0.72,IF($B$5-FJ$5&lt;365*6/12,BS40*0.65,IF($B$5-FJ$5&lt;365*7/12,BS40*0.58,IF($B$5-FJ$5&lt;365*8/12,BS40*0.51,0))))))))+IF($B$5-FJ$5&gt;365,0,IF($B$5-FJ$5&gt;365*11/12,BS40*0.23,IF($B$5-FJ$5&gt;365*10/12,BS40*0.3,IF($B$5-FJ$5&gt;365*9/12,BS40*0.37,IF($B$5-FJ$5&gt;365*8/12,BS40*0.44,0)))))</f>
        <v>0</v>
      </c>
      <c r="FK40" s="139">
        <f t="shared" ref="FK40:FK71" si="194">+IF($B$5-FK$5&lt;365/12,BT40,IF($B$5-FK$5&lt;365*2/12,BT40*0.93,IF($B$5-FK$5&lt;365*3/12,BT40*0.86,IF($B$5-FK$5&lt;365*4/12,BT40*0.79,IF($B$5-FK$5&lt;365*5/12,BT40*0.72,IF($B$5-FK$5&lt;365*6/12,BT40*0.65,IF($B$5-FK$5&lt;365*7/12,BT40*0.58,IF($B$5-FK$5&lt;365*8/12,BT40*0.51,0))))))))+IF($B$5-FK$5&gt;365,0,IF($B$5-FK$5&gt;365*11/12,BT40*0.23,IF($B$5-FK$5&gt;365*10/12,BT40*0.3,IF($B$5-FK$5&gt;365*9/12,BT40*0.37,IF($B$5-FK$5&gt;365*8/12,BT40*0.44,0)))))</f>
        <v>0</v>
      </c>
      <c r="FL40" s="139">
        <f t="shared" ref="FL40:FL71" si="195">+IF($B$5-FL$5&lt;365/12,BU40,IF($B$5-FL$5&lt;365*2/12,BU40*0.93,IF($B$5-FL$5&lt;365*3/12,BU40*0.86,IF($B$5-FL$5&lt;365*4/12,BU40*0.79,IF($B$5-FL$5&lt;365*5/12,BU40*0.72,IF($B$5-FL$5&lt;365*6/12,BU40*0.65,IF($B$5-FL$5&lt;365*7/12,BU40*0.58,IF($B$5-FL$5&lt;365*8/12,BU40*0.51,0))))))))+IF($B$5-FL$5&gt;365,0,IF($B$5-FL$5&gt;365*11/12,BU40*0.23,IF($B$5-FL$5&gt;365*10/12,BU40*0.3,IF($B$5-FL$5&gt;365*9/12,BU40*0.37,IF($B$5-FL$5&gt;365*8/12,BU40*0.44,0)))))</f>
        <v>0</v>
      </c>
      <c r="FM40" s="139">
        <f t="shared" ref="FM40:FM71" si="196">+IF($B$5-FM$5&lt;365/12,BV40,IF($B$5-FM$5&lt;365*2/12,BV40*0.93,IF($B$5-FM$5&lt;365*3/12,BV40*0.86,IF($B$5-FM$5&lt;365*4/12,BV40*0.79,IF($B$5-FM$5&lt;365*5/12,BV40*0.72,IF($B$5-FM$5&lt;365*6/12,BV40*0.65,IF($B$5-FM$5&lt;365*7/12,BV40*0.58,IF($B$5-FM$5&lt;365*8/12,BV40*0.51,0))))))))+IF($B$5-FM$5&gt;365,0,IF($B$5-FM$5&gt;365*11/12,BV40*0.23,IF($B$5-FM$5&gt;365*10/12,BV40*0.3,IF($B$5-FM$5&gt;365*9/12,BV40*0.37,IF($B$5-FM$5&gt;365*8/12,BV40*0.44,0)))))</f>
        <v>0</v>
      </c>
      <c r="FN40" s="139">
        <f t="shared" ref="FN40:FN71" si="197">+IF($B$5-FN$5&lt;365/12,BW40,IF($B$5-FN$5&lt;365*2/12,BW40*0.93,IF($B$5-FN$5&lt;365*3/12,BW40*0.86,IF($B$5-FN$5&lt;365*4/12,BW40*0.79,IF($B$5-FN$5&lt;365*5/12,BW40*0.72,IF($B$5-FN$5&lt;365*6/12,BW40*0.65,IF($B$5-FN$5&lt;365*7/12,BW40*0.58,IF($B$5-FN$5&lt;365*8/12,BW40*0.51,0))))))))+IF($B$5-FN$5&gt;365,0,IF($B$5-FN$5&gt;365*11/12,BW40*0.23,IF($B$5-FN$5&gt;365*10/12,BW40*0.3,IF($B$5-FN$5&gt;365*9/12,BW40*0.37,IF($B$5-FN$5&gt;365*8/12,BW40*0.44,0)))))</f>
        <v>0</v>
      </c>
      <c r="FO40" s="139">
        <f t="shared" ref="FO40:FO71" si="198">+IF($B$5-FO$5&lt;365/12,BX40,IF($B$5-FO$5&lt;365*2/12,BX40*0.93,IF($B$5-FO$5&lt;365*3/12,BX40*0.86,IF($B$5-FO$5&lt;365*4/12,BX40*0.79,IF($B$5-FO$5&lt;365*5/12,BX40*0.72,IF($B$5-FO$5&lt;365*6/12,BX40*0.65,IF($B$5-FO$5&lt;365*7/12,BX40*0.58,IF($B$5-FO$5&lt;365*8/12,BX40*0.51,0))))))))+IF($B$5-FO$5&gt;365,0,IF($B$5-FO$5&gt;365*11/12,BX40*0.23,IF($B$5-FO$5&gt;365*10/12,BX40*0.3,IF($B$5-FO$5&gt;365*9/12,BX40*0.37,IF($B$5-FO$5&gt;365*8/12,BX40*0.44,0)))))</f>
        <v>0</v>
      </c>
      <c r="FP40" s="139">
        <f t="shared" ref="FP40:FP71" si="199">+IF($B$5-FP$5&lt;365/12,BY40,IF($B$5-FP$5&lt;365*2/12,BY40*0.93,IF($B$5-FP$5&lt;365*3/12,BY40*0.86,IF($B$5-FP$5&lt;365*4/12,BY40*0.79,IF($B$5-FP$5&lt;365*5/12,BY40*0.72,IF($B$5-FP$5&lt;365*6/12,BY40*0.65,IF($B$5-FP$5&lt;365*7/12,BY40*0.58,IF($B$5-FP$5&lt;365*8/12,BY40*0.51,0))))))))+IF($B$5-FP$5&gt;365,0,IF($B$5-FP$5&gt;365*11/12,BY40*0.23,IF($B$5-FP$5&gt;365*10/12,BY40*0.3,IF($B$5-FP$5&gt;365*9/12,BY40*0.37,IF($B$5-FP$5&gt;365*8/12,BY40*0.44,0)))))</f>
        <v>0</v>
      </c>
      <c r="FQ40" s="139">
        <f t="shared" ref="FQ40:FQ71" si="200">+IF($B$5-FQ$5&lt;365/12,BZ40,IF($B$5-FQ$5&lt;365*2/12,BZ40*0.93,IF($B$5-FQ$5&lt;365*3/12,BZ40*0.86,IF($B$5-FQ$5&lt;365*4/12,BZ40*0.79,IF($B$5-FQ$5&lt;365*5/12,BZ40*0.72,IF($B$5-FQ$5&lt;365*6/12,BZ40*0.65,IF($B$5-FQ$5&lt;365*7/12,BZ40*0.58,IF($B$5-FQ$5&lt;365*8/12,BZ40*0.51,0))))))))+IF($B$5-FQ$5&gt;365,0,IF($B$5-FQ$5&gt;365*11/12,BZ40*0.23,IF($B$5-FQ$5&gt;365*10/12,BZ40*0.3,IF($B$5-FQ$5&gt;365*9/12,BZ40*0.37,IF($B$5-FQ$5&gt;365*8/12,BZ40*0.44,0)))))</f>
        <v>0</v>
      </c>
      <c r="FR40" s="139">
        <f t="shared" ref="FR40:FR71" si="201">+IF($B$5-FR$5&lt;365/12,CA40,IF($B$5-FR$5&lt;365*2/12,CA40*0.93,IF($B$5-FR$5&lt;365*3/12,CA40*0.86,IF($B$5-FR$5&lt;365*4/12,CA40*0.79,IF($B$5-FR$5&lt;365*5/12,CA40*0.72,IF($B$5-FR$5&lt;365*6/12,CA40*0.65,IF($B$5-FR$5&lt;365*7/12,CA40*0.58,IF($B$5-FR$5&lt;365*8/12,CA40*0.51,0))))))))+IF($B$5-FR$5&gt;365,0,IF($B$5-FR$5&gt;365*11/12,CA40*0.23,IF($B$5-FR$5&gt;365*10/12,CA40*0.3,IF($B$5-FR$5&gt;365*9/12,CA40*0.37,IF($B$5-FR$5&gt;365*8/12,CA40*0.44,0)))))</f>
        <v>0</v>
      </c>
      <c r="FS40" s="139">
        <f t="shared" ref="FS40:FS71" si="202">+IF($B$5-FS$5&lt;365/12,CB40,IF($B$5-FS$5&lt;365*2/12,CB40*0.93,IF($B$5-FS$5&lt;365*3/12,CB40*0.86,IF($B$5-FS$5&lt;365*4/12,CB40*0.79,IF($B$5-FS$5&lt;365*5/12,CB40*0.72,IF($B$5-FS$5&lt;365*6/12,CB40*0.65,IF($B$5-FS$5&lt;365*7/12,CB40*0.58,IF($B$5-FS$5&lt;365*8/12,CB40*0.51,0))))))))+IF($B$5-FS$5&gt;365,0,IF($B$5-FS$5&gt;365*11/12,CB40*0.23,IF($B$5-FS$5&gt;365*10/12,CB40*0.3,IF($B$5-FS$5&gt;365*9/12,CB40*0.37,IF($B$5-FS$5&gt;365*8/12,CB40*0.44,0)))))</f>
        <v>0</v>
      </c>
      <c r="FT40" s="139">
        <f t="shared" ref="FT40:FT71" si="203">+IF($B$5-FT$5&lt;365/12,CC40,IF($B$5-FT$5&lt;365*2/12,CC40*0.93,IF($B$5-FT$5&lt;365*3/12,CC40*0.86,IF($B$5-FT$5&lt;365*4/12,CC40*0.79,IF($B$5-FT$5&lt;365*5/12,CC40*0.72,IF($B$5-FT$5&lt;365*6/12,CC40*0.65,IF($B$5-FT$5&lt;365*7/12,CC40*0.58,IF($B$5-FT$5&lt;365*8/12,CC40*0.51,0))))))))+IF($B$5-FT$5&gt;365,0,IF($B$5-FT$5&gt;365*11/12,CC40*0.23,IF($B$5-FT$5&gt;365*10/12,CC40*0.3,IF($B$5-FT$5&gt;365*9/12,CC40*0.37,IF($B$5-FT$5&gt;365*8/12,CC40*0.44,0)))))</f>
        <v>0</v>
      </c>
      <c r="FU40" s="139">
        <f t="shared" ref="FU40:FU71" si="204">+IF($B$5-FU$5&lt;365/12,CD40,IF($B$5-FU$5&lt;365*2/12,CD40*0.93,IF($B$5-FU$5&lt;365*3/12,CD40*0.86,IF($B$5-FU$5&lt;365*4/12,CD40*0.79,IF($B$5-FU$5&lt;365*5/12,CD40*0.72,IF($B$5-FU$5&lt;365*6/12,CD40*0.65,IF($B$5-FU$5&lt;365*7/12,CD40*0.58,IF($B$5-FU$5&lt;365*8/12,CD40*0.51,0))))))))+IF($B$5-FU$5&gt;365,0,IF($B$5-FU$5&gt;365*11/12,CD40*0.23,IF($B$5-FU$5&gt;365*10/12,CD40*0.3,IF($B$5-FU$5&gt;365*9/12,CD40*0.37,IF($B$5-FU$5&gt;365*8/12,CD40*0.44,0)))))</f>
        <v>0</v>
      </c>
      <c r="FV40" s="139">
        <f t="shared" ref="FV40:FV71" si="205">+IF($B$5-FV$5&lt;365/12,CE40,IF($B$5-FV$5&lt;365*2/12,CE40*0.93,IF($B$5-FV$5&lt;365*3/12,CE40*0.86,IF($B$5-FV$5&lt;365*4/12,CE40*0.79,IF($B$5-FV$5&lt;365*5/12,CE40*0.72,IF($B$5-FV$5&lt;365*6/12,CE40*0.65,IF($B$5-FV$5&lt;365*7/12,CE40*0.58,IF($B$5-FV$5&lt;365*8/12,CE40*0.51,0))))))))+IF($B$5-FV$5&gt;365,0,IF($B$5-FV$5&gt;365*11/12,CE40*0.23,IF($B$5-FV$5&gt;365*10/12,CE40*0.3,IF($B$5-FV$5&gt;365*9/12,CE40*0.37,IF($B$5-FV$5&gt;365*8/12,CE40*0.44,0)))))</f>
        <v>0</v>
      </c>
      <c r="FW40" s="139">
        <f t="shared" ref="FW40:FW71" si="206">+IF($B$5-FW$5&lt;365/12,CF40,IF($B$5-FW$5&lt;365*2/12,CF40*0.93,IF($B$5-FW$5&lt;365*3/12,CF40*0.86,IF($B$5-FW$5&lt;365*4/12,CF40*0.79,IF($B$5-FW$5&lt;365*5/12,CF40*0.72,IF($B$5-FW$5&lt;365*6/12,CF40*0.65,IF($B$5-FW$5&lt;365*7/12,CF40*0.58,IF($B$5-FW$5&lt;365*8/12,CF40*0.51,0))))))))+IF($B$5-FW$5&gt;365,0,IF($B$5-FW$5&gt;365*11/12,CF40*0.23,IF($B$5-FW$5&gt;365*10/12,CF40*0.3,IF($B$5-FW$5&gt;365*9/12,CF40*0.37,IF($B$5-FW$5&gt;365*8/12,CF40*0.44,0)))))</f>
        <v>0</v>
      </c>
      <c r="FX40" s="139">
        <f t="shared" ref="FX40:FX71" si="207">+IF($B$5-FX$5&lt;365/12,CG40,IF($B$5-FX$5&lt;365*2/12,CG40*0.93,IF($B$5-FX$5&lt;365*3/12,CG40*0.86,IF($B$5-FX$5&lt;365*4/12,CG40*0.79,IF($B$5-FX$5&lt;365*5/12,CG40*0.72,IF($B$5-FX$5&lt;365*6/12,CG40*0.65,IF($B$5-FX$5&lt;365*7/12,CG40*0.58,IF($B$5-FX$5&lt;365*8/12,CG40*0.51,0))))))))+IF($B$5-FX$5&gt;365,0,IF($B$5-FX$5&gt;365*11/12,CG40*0.23,IF($B$5-FX$5&gt;365*10/12,CG40*0.3,IF($B$5-FX$5&gt;365*9/12,CG40*0.37,IF($B$5-FX$5&gt;365*8/12,CG40*0.44,0)))))</f>
        <v>0</v>
      </c>
      <c r="FY40" s="139">
        <f t="shared" ref="FY40:FY71" si="208">+IF($B$5-FY$5&lt;365/12,CH40,IF($B$5-FY$5&lt;365*2/12,CH40*0.93,IF($B$5-FY$5&lt;365*3/12,CH40*0.86,IF($B$5-FY$5&lt;365*4/12,CH40*0.79,IF($B$5-FY$5&lt;365*5/12,CH40*0.72,IF($B$5-FY$5&lt;365*6/12,CH40*0.65,IF($B$5-FY$5&lt;365*7/12,CH40*0.58,IF($B$5-FY$5&lt;365*8/12,CH40*0.51,0))))))))+IF($B$5-FY$5&gt;365,0,IF($B$5-FY$5&gt;365*11/12,CH40*0.23,IF($B$5-FY$5&gt;365*10/12,CH40*0.3,IF($B$5-FY$5&gt;365*9/12,CH40*0.37,IF($B$5-FY$5&gt;365*8/12,CH40*0.44,0)))))</f>
        <v>0</v>
      </c>
      <c r="FZ40" s="139">
        <f t="shared" ref="FZ40:FZ71" si="209">+IF($B$5-FZ$5&lt;365/12,CI40,IF($B$5-FZ$5&lt;365*2/12,CI40*0.93,IF($B$5-FZ$5&lt;365*3/12,CI40*0.86,IF($B$5-FZ$5&lt;365*4/12,CI40*0.79,IF($B$5-FZ$5&lt;365*5/12,CI40*0.72,IF($B$5-FZ$5&lt;365*6/12,CI40*0.65,IF($B$5-FZ$5&lt;365*7/12,CI40*0.58,IF($B$5-FZ$5&lt;365*8/12,CI40*0.51,0))))))))+IF($B$5-FZ$5&gt;365,0,IF($B$5-FZ$5&gt;365*11/12,CI40*0.23,IF($B$5-FZ$5&gt;365*10/12,CI40*0.3,IF($B$5-FZ$5&gt;365*9/12,CI40*0.37,IF($B$5-FZ$5&gt;365*8/12,CI40*0.44,0)))))</f>
        <v>0</v>
      </c>
      <c r="GA40" s="139">
        <f t="shared" ref="GA40:GA71" si="210">+IF($B$5-GA$5&lt;365/12,CJ40,IF($B$5-GA$5&lt;365*2/12,CJ40*0.93,IF($B$5-GA$5&lt;365*3/12,CJ40*0.86,IF($B$5-GA$5&lt;365*4/12,CJ40*0.79,IF($B$5-GA$5&lt;365*5/12,CJ40*0.72,IF($B$5-GA$5&lt;365*6/12,CJ40*0.65,IF($B$5-GA$5&lt;365*7/12,CJ40*0.58,IF($B$5-GA$5&lt;365*8/12,CJ40*0.51,0))))))))+IF($B$5-GA$5&gt;365,0,IF($B$5-GA$5&gt;365*11/12,CJ40*0.23,IF($B$5-GA$5&gt;365*10/12,CJ40*0.3,IF($B$5-GA$5&gt;365*9/12,CJ40*0.37,IF($B$5-GA$5&gt;365*8/12,CJ40*0.44,0)))))</f>
        <v>0</v>
      </c>
      <c r="GB40" s="139">
        <f t="shared" ref="GB40:GB71" si="211">+IF($B$5-GB$5&lt;365/12,CK40,IF($B$5-GB$5&lt;365*2/12,CK40*0.93,IF($B$5-GB$5&lt;365*3/12,CK40*0.86,IF($B$5-GB$5&lt;365*4/12,CK40*0.79,IF($B$5-GB$5&lt;365*5/12,CK40*0.72,IF($B$5-GB$5&lt;365*6/12,CK40*0.65,IF($B$5-GB$5&lt;365*7/12,CK40*0.58,IF($B$5-GB$5&lt;365*8/12,CK40*0.51,0))))))))+IF($B$5-GB$5&gt;365,0,IF($B$5-GB$5&gt;365*11/12,CK40*0.23,IF($B$5-GB$5&gt;365*10/12,CK40*0.3,IF($B$5-GB$5&gt;365*9/12,CK40*0.37,IF($B$5-GB$5&gt;365*8/12,CK40*0.44,0)))))</f>
        <v>0</v>
      </c>
      <c r="GC40" s="139">
        <f t="shared" ref="GC40:GC71" si="212">+IF($B$5-GC$5&lt;365/12,CL40,IF($B$5-GC$5&lt;365*2/12,CL40*0.93,IF($B$5-GC$5&lt;365*3/12,CL40*0.86,IF($B$5-GC$5&lt;365*4/12,CL40*0.79,IF($B$5-GC$5&lt;365*5/12,CL40*0.72,IF($B$5-GC$5&lt;365*6/12,CL40*0.65,IF($B$5-GC$5&lt;365*7/12,CL40*0.58,IF($B$5-GC$5&lt;365*8/12,CL40*0.51,0))))))))+IF($B$5-GC$5&gt;365,0,IF($B$5-GC$5&gt;365*11/12,CL40*0.23,IF($B$5-GC$5&gt;365*10/12,CL40*0.3,IF($B$5-GC$5&gt;365*9/12,CL40*0.37,IF($B$5-GC$5&gt;365*8/12,CL40*0.44,0)))))</f>
        <v>0</v>
      </c>
      <c r="GD40" s="139">
        <f t="shared" ref="GD40:GD71" si="213">+IF($B$5-GD$5&lt;365/12,CM40,IF($B$5-GD$5&lt;365*2/12,CM40*0.93,IF($B$5-GD$5&lt;365*3/12,CM40*0.86,IF($B$5-GD$5&lt;365*4/12,CM40*0.79,IF($B$5-GD$5&lt;365*5/12,CM40*0.72,IF($B$5-GD$5&lt;365*6/12,CM40*0.65,IF($B$5-GD$5&lt;365*7/12,CM40*0.58,IF($B$5-GD$5&lt;365*8/12,CM40*0.51,0))))))))+IF($B$5-GD$5&gt;365,0,IF($B$5-GD$5&gt;365*11/12,CM40*0.23,IF($B$5-GD$5&gt;365*10/12,CM40*0.3,IF($B$5-GD$5&gt;365*9/12,CM40*0.37,IF($B$5-GD$5&gt;365*8/12,CM40*0.44,0)))))</f>
        <v>0</v>
      </c>
      <c r="GE40" s="139">
        <f t="shared" ref="GE40:GE71" si="214">+IF($B$5-GE$5&lt;365/12,CN40,IF($B$5-GE$5&lt;365*2/12,CN40*0.93,IF($B$5-GE$5&lt;365*3/12,CN40*0.86,IF($B$5-GE$5&lt;365*4/12,CN40*0.79,IF($B$5-GE$5&lt;365*5/12,CN40*0.72,IF($B$5-GE$5&lt;365*6/12,CN40*0.65,IF($B$5-GE$5&lt;365*7/12,CN40*0.58,IF($B$5-GE$5&lt;365*8/12,CN40*0.51,0))))))))+IF($B$5-GE$5&gt;365,0,IF($B$5-GE$5&gt;365*11/12,CN40*0.23,IF($B$5-GE$5&gt;365*10/12,CN40*0.3,IF($B$5-GE$5&gt;365*9/12,CN40*0.37,IF($B$5-GE$5&gt;365*8/12,CN40*0.44,0)))))</f>
        <v>0</v>
      </c>
      <c r="GF40" s="139">
        <f t="shared" ref="GF40:GF71" si="215">+IF($B$5-GF$5&lt;365/12,CO40,IF($B$5-GF$5&lt;365*2/12,CO40*0.93,IF($B$5-GF$5&lt;365*3/12,CO40*0.86,IF($B$5-GF$5&lt;365*4/12,CO40*0.79,IF($B$5-GF$5&lt;365*5/12,CO40*0.72,IF($B$5-GF$5&lt;365*6/12,CO40*0.65,IF($B$5-GF$5&lt;365*7/12,CO40*0.58,IF($B$5-GF$5&lt;365*8/12,CO40*0.51,0))))))))+IF($B$5-GF$5&gt;365,0,IF($B$5-GF$5&gt;365*11/12,CO40*0.23,IF($B$5-GF$5&gt;365*10/12,CO40*0.3,IF($B$5-GF$5&gt;365*9/12,CO40*0.37,IF($B$5-GF$5&gt;365*8/12,CO40*0.44,0)))))</f>
        <v>0</v>
      </c>
      <c r="GG40" s="139">
        <f t="shared" ref="GG40:GG71" si="216">+IF($B$5-GG$5&lt;365/12,CP40,IF($B$5-GG$5&lt;365*2/12,CP40*0.93,IF($B$5-GG$5&lt;365*3/12,CP40*0.86,IF($B$5-GG$5&lt;365*4/12,CP40*0.79,IF($B$5-GG$5&lt;365*5/12,CP40*0.72,IF($B$5-GG$5&lt;365*6/12,CP40*0.65,IF($B$5-GG$5&lt;365*7/12,CP40*0.58,IF($B$5-GG$5&lt;365*8/12,CP40*0.51,0))))))))+IF($B$5-GG$5&gt;365,0,IF($B$5-GG$5&gt;365*11/12,CP40*0.23,IF($B$5-GG$5&gt;365*10/12,CP40*0.3,IF($B$5-GG$5&gt;365*9/12,CP40*0.37,IF($B$5-GG$5&gt;365*8/12,CP40*0.44,0)))))</f>
        <v>0</v>
      </c>
      <c r="GH40" s="139">
        <f t="shared" ref="GH40:GH71" si="217">+IF($B$5-GH$5&lt;365/12,CQ40,IF($B$5-GH$5&lt;365*2/12,CQ40*0.93,IF($B$5-GH$5&lt;365*3/12,CQ40*0.86,IF($B$5-GH$5&lt;365*4/12,CQ40*0.79,IF($B$5-GH$5&lt;365*5/12,CQ40*0.72,IF($B$5-GH$5&lt;365*6/12,CQ40*0.65,IF($B$5-GH$5&lt;365*7/12,CQ40*0.58,IF($B$5-GH$5&lt;365*8/12,CQ40*0.51,0))))))))+IF($B$5-GH$5&gt;365,0,IF($B$5-GH$5&gt;365*11/12,CQ40*0.23,IF($B$5-GH$5&gt;365*10/12,CQ40*0.3,IF($B$5-GH$5&gt;365*9/12,CQ40*0.37,IF($B$5-GH$5&gt;365*8/12,CQ40*0.44,0)))))</f>
        <v>0</v>
      </c>
      <c r="GI40" s="139">
        <f t="shared" ref="GI40:GI71" si="218">+IF($B$5-GI$5&lt;365/12,CR40,IF($B$5-GI$5&lt;365*2/12,CR40*0.93,IF($B$5-GI$5&lt;365*3/12,CR40*0.86,IF($B$5-GI$5&lt;365*4/12,CR40*0.79,IF($B$5-GI$5&lt;365*5/12,CR40*0.72,IF($B$5-GI$5&lt;365*6/12,CR40*0.65,IF($B$5-GI$5&lt;365*7/12,CR40*0.58,IF($B$5-GI$5&lt;365*8/12,CR40*0.51,0))))))))+IF($B$5-GI$5&gt;365,0,IF($B$5-GI$5&gt;365*11/12,CR40*0.23,IF($B$5-GI$5&gt;365*10/12,CR40*0.3,IF($B$5-GI$5&gt;365*9/12,CR40*0.37,IF($B$5-GI$5&gt;365*8/12,CR40*0.44,0)))))</f>
        <v>0</v>
      </c>
      <c r="GJ40" s="139">
        <f t="shared" ref="GJ40:GJ71" si="219">+IF($B$5-GJ$5&lt;365/12,CS40,IF($B$5-GJ$5&lt;365*2/12,CS40*0.93,IF($B$5-GJ$5&lt;365*3/12,CS40*0.86,IF($B$5-GJ$5&lt;365*4/12,CS40*0.79,IF($B$5-GJ$5&lt;365*5/12,CS40*0.72,IF($B$5-GJ$5&lt;365*6/12,CS40*0.65,IF($B$5-GJ$5&lt;365*7/12,CS40*0.58,IF($B$5-GJ$5&lt;365*8/12,CS40*0.51,0))))))))+IF($B$5-GJ$5&gt;365,0,IF($B$5-GJ$5&gt;365*11/12,CS40*0.23,IF($B$5-GJ$5&gt;365*10/12,CS40*0.3,IF($B$5-GJ$5&gt;365*9/12,CS40*0.37,IF($B$5-GJ$5&gt;365*8/12,CS40*0.44,0)))))</f>
        <v>0</v>
      </c>
      <c r="GK40" s="139">
        <f t="shared" ref="GK40:GK71" si="220">+IF($B$5-GK$5&lt;365/12,CT40,IF($B$5-GK$5&lt;365*2/12,CT40*0.93,IF($B$5-GK$5&lt;365*3/12,CT40*0.86,IF($B$5-GK$5&lt;365*4/12,CT40*0.79,IF($B$5-GK$5&lt;365*5/12,CT40*0.72,IF($B$5-GK$5&lt;365*6/12,CT40*0.65,IF($B$5-GK$5&lt;365*7/12,CT40*0.58,IF($B$5-GK$5&lt;365*8/12,CT40*0.51,0))))))))+IF($B$5-GK$5&gt;365,0,IF($B$5-GK$5&gt;365*11/12,CT40*0.23,IF($B$5-GK$5&gt;365*10/12,CT40*0.3,IF($B$5-GK$5&gt;365*9/12,CT40*0.37,IF($B$5-GK$5&gt;365*8/12,CT40*0.44,0)))))</f>
        <v>0</v>
      </c>
      <c r="GL40" s="139">
        <f t="shared" ref="GL40:GL71" si="221">+IF($B$5-GL$5&lt;365/12,CU40,IF($B$5-GL$5&lt;365*2/12,CU40*0.93,IF($B$5-GL$5&lt;365*3/12,CU40*0.86,IF($B$5-GL$5&lt;365*4/12,CU40*0.79,IF($B$5-GL$5&lt;365*5/12,CU40*0.72,IF($B$5-GL$5&lt;365*6/12,CU40*0.65,IF($B$5-GL$5&lt;365*7/12,CU40*0.58,IF($B$5-GL$5&lt;365*8/12,CU40*0.51,0))))))))+IF($B$5-GL$5&gt;365,0,IF($B$5-GL$5&gt;365*11/12,CU40*0.23,IF($B$5-GL$5&gt;365*10/12,CU40*0.3,IF($B$5-GL$5&gt;365*9/12,CU40*0.37,IF($B$5-GL$5&gt;365*8/12,CU40*0.44,0)))))</f>
        <v>0</v>
      </c>
      <c r="GM40" s="146">
        <f t="shared" si="121"/>
        <v>23.625</v>
      </c>
      <c r="GN40" s="153">
        <f t="shared" si="124"/>
        <v>2</v>
      </c>
      <c r="GO40" s="21" t="str">
        <f t="shared" si="125"/>
        <v>FELIPE ALVAREZ</v>
      </c>
      <c r="GP40" s="22" t="str">
        <f t="shared" si="126"/>
        <v>BGC</v>
      </c>
      <c r="GQ40" s="316">
        <v>35</v>
      </c>
      <c r="GR40" s="354">
        <f t="shared" si="127"/>
        <v>11.8125</v>
      </c>
    </row>
    <row r="41" spans="1:200" ht="12.75" x14ac:dyDescent="0.2">
      <c r="A41" s="79">
        <f t="shared" si="128"/>
        <v>36</v>
      </c>
      <c r="B41" s="38" t="s">
        <v>147</v>
      </c>
      <c r="C41" s="64" t="s">
        <v>113</v>
      </c>
      <c r="D41" s="360">
        <v>39056</v>
      </c>
      <c r="E41" s="86" t="str">
        <f t="shared" si="122"/>
        <v>JUV</v>
      </c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>
        <v>30</v>
      </c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63">
        <f t="shared" si="123"/>
        <v>1</v>
      </c>
      <c r="CW41" s="139">
        <f t="shared" si="129"/>
        <v>0</v>
      </c>
      <c r="CX41" s="139">
        <f t="shared" si="130"/>
        <v>0</v>
      </c>
      <c r="CY41" s="139">
        <f t="shared" si="131"/>
        <v>0</v>
      </c>
      <c r="CZ41" s="139">
        <f t="shared" si="132"/>
        <v>0</v>
      </c>
      <c r="DA41" s="139">
        <f t="shared" si="133"/>
        <v>0</v>
      </c>
      <c r="DB41" s="139">
        <f t="shared" si="134"/>
        <v>0</v>
      </c>
      <c r="DC41" s="139">
        <f t="shared" si="135"/>
        <v>0</v>
      </c>
      <c r="DD41" s="139">
        <f t="shared" si="136"/>
        <v>0</v>
      </c>
      <c r="DE41" s="139">
        <f t="shared" si="137"/>
        <v>0</v>
      </c>
      <c r="DF41" s="139">
        <f t="shared" si="138"/>
        <v>0</v>
      </c>
      <c r="DG41" s="139">
        <f t="shared" si="139"/>
        <v>0</v>
      </c>
      <c r="DH41" s="139">
        <f t="shared" ref="DH41:DH72" si="222">+IF($B$5-DH$5&lt;365/12,Q41,IF($B$5-DH$5&lt;365*2/12,Q41*0.93,IF($B$5-DH$5&lt;365*3/12,Q41*0.86,IF($B$5-DH$5&lt;365*4/12,Q41*0.79,IF($B$5-DH$5&lt;365*5/12,Q41*0.72,IF($B$5-DH$5&lt;365*6/12,Q41*0.65,IF($B$5-DH$5&lt;365*7/12,Q41*0.58,IF($B$5-DH$5&lt;365*8/12,Q41*0.51,0))))))))+IF($B$5-DH$5&gt;365,0,IF($B$5-DH$5&gt;365*11/12,Q41*0.23,IF($B$5-DH$5&gt;365*10/12,Q41*0.3,IF($B$5-DH$5&gt;365*9/12,Q41*0.37,IF($B$5-DH$5&gt;365*8/12,Q41*0.44,0)))))</f>
        <v>0</v>
      </c>
      <c r="DI41" s="139">
        <f t="shared" si="140"/>
        <v>0</v>
      </c>
      <c r="DJ41" s="139">
        <f t="shared" si="141"/>
        <v>0</v>
      </c>
      <c r="DK41" s="139">
        <f t="shared" si="142"/>
        <v>0</v>
      </c>
      <c r="DL41" s="139">
        <f t="shared" si="143"/>
        <v>0</v>
      </c>
      <c r="DM41" s="139">
        <f t="shared" si="144"/>
        <v>0</v>
      </c>
      <c r="DN41" s="139">
        <f t="shared" si="145"/>
        <v>0</v>
      </c>
      <c r="DO41" s="139">
        <f t="shared" si="146"/>
        <v>0</v>
      </c>
      <c r="DP41" s="139">
        <f t="shared" si="147"/>
        <v>0</v>
      </c>
      <c r="DQ41" s="139">
        <f t="shared" si="148"/>
        <v>0</v>
      </c>
      <c r="DR41" s="139">
        <f t="shared" si="149"/>
        <v>0</v>
      </c>
      <c r="DS41" s="139">
        <f t="shared" si="150"/>
        <v>0</v>
      </c>
      <c r="DT41" s="139">
        <f t="shared" si="151"/>
        <v>0</v>
      </c>
      <c r="DU41" s="139">
        <f t="shared" si="152"/>
        <v>0</v>
      </c>
      <c r="DV41" s="139">
        <f t="shared" si="153"/>
        <v>0</v>
      </c>
      <c r="DW41" s="139">
        <f t="shared" si="154"/>
        <v>0</v>
      </c>
      <c r="DX41" s="139">
        <f t="shared" si="155"/>
        <v>0</v>
      </c>
      <c r="DY41" s="139">
        <f t="shared" si="156"/>
        <v>0</v>
      </c>
      <c r="DZ41" s="139">
        <f t="shared" si="157"/>
        <v>0</v>
      </c>
      <c r="EA41" s="139">
        <f t="shared" si="158"/>
        <v>0</v>
      </c>
      <c r="EB41" s="139">
        <f t="shared" si="159"/>
        <v>0</v>
      </c>
      <c r="EC41" s="139">
        <f t="shared" si="160"/>
        <v>0</v>
      </c>
      <c r="ED41" s="139">
        <f t="shared" si="161"/>
        <v>0</v>
      </c>
      <c r="EE41" s="139">
        <f t="shared" si="162"/>
        <v>0</v>
      </c>
      <c r="EF41" s="139">
        <f t="shared" si="163"/>
        <v>0</v>
      </c>
      <c r="EG41" s="139">
        <f t="shared" si="164"/>
        <v>0</v>
      </c>
      <c r="EH41" s="139">
        <f t="shared" si="165"/>
        <v>0</v>
      </c>
      <c r="EI41" s="139">
        <f t="shared" si="166"/>
        <v>0</v>
      </c>
      <c r="EJ41" s="139">
        <f t="shared" si="167"/>
        <v>0</v>
      </c>
      <c r="EK41" s="139">
        <f t="shared" si="168"/>
        <v>0</v>
      </c>
      <c r="EL41" s="139">
        <f t="shared" si="169"/>
        <v>0</v>
      </c>
      <c r="EM41" s="139">
        <f t="shared" si="170"/>
        <v>0</v>
      </c>
      <c r="EN41" s="139">
        <f t="shared" si="171"/>
        <v>0</v>
      </c>
      <c r="EO41" s="139">
        <f t="shared" si="172"/>
        <v>0</v>
      </c>
      <c r="EP41" s="139">
        <f t="shared" si="173"/>
        <v>0</v>
      </c>
      <c r="EQ41" s="139">
        <f t="shared" si="174"/>
        <v>0</v>
      </c>
      <c r="ER41" s="139">
        <f t="shared" si="175"/>
        <v>0</v>
      </c>
      <c r="ES41" s="139">
        <f t="shared" si="176"/>
        <v>0</v>
      </c>
      <c r="ET41" s="139">
        <f t="shared" si="177"/>
        <v>0</v>
      </c>
      <c r="EU41" s="139">
        <f t="shared" si="178"/>
        <v>0</v>
      </c>
      <c r="EV41" s="139">
        <f t="shared" si="179"/>
        <v>0</v>
      </c>
      <c r="EW41" s="139">
        <f t="shared" si="180"/>
        <v>0</v>
      </c>
      <c r="EX41" s="139">
        <f t="shared" si="181"/>
        <v>0</v>
      </c>
      <c r="EY41" s="139">
        <f t="shared" si="182"/>
        <v>0</v>
      </c>
      <c r="EZ41" s="139">
        <f t="shared" si="183"/>
        <v>21.599999999999998</v>
      </c>
      <c r="FA41" s="139">
        <f t="shared" si="184"/>
        <v>0</v>
      </c>
      <c r="FB41" s="139">
        <f t="shared" si="185"/>
        <v>0</v>
      </c>
      <c r="FC41" s="139">
        <f t="shared" si="186"/>
        <v>0</v>
      </c>
      <c r="FD41" s="139">
        <f t="shared" si="187"/>
        <v>0</v>
      </c>
      <c r="FE41" s="139">
        <f t="shared" si="188"/>
        <v>0</v>
      </c>
      <c r="FF41" s="139">
        <f t="shared" si="189"/>
        <v>0</v>
      </c>
      <c r="FG41" s="139">
        <f t="shared" si="190"/>
        <v>0</v>
      </c>
      <c r="FH41" s="139">
        <f t="shared" si="191"/>
        <v>0</v>
      </c>
      <c r="FI41" s="139">
        <f t="shared" si="192"/>
        <v>0</v>
      </c>
      <c r="FJ41" s="139">
        <f t="shared" si="193"/>
        <v>0</v>
      </c>
      <c r="FK41" s="139">
        <f t="shared" si="194"/>
        <v>0</v>
      </c>
      <c r="FL41" s="139">
        <f t="shared" si="195"/>
        <v>0</v>
      </c>
      <c r="FM41" s="139">
        <f t="shared" si="196"/>
        <v>0</v>
      </c>
      <c r="FN41" s="139">
        <f t="shared" si="197"/>
        <v>0</v>
      </c>
      <c r="FO41" s="139">
        <f t="shared" si="198"/>
        <v>0</v>
      </c>
      <c r="FP41" s="139">
        <f t="shared" si="199"/>
        <v>0</v>
      </c>
      <c r="FQ41" s="139">
        <f t="shared" si="200"/>
        <v>0</v>
      </c>
      <c r="FR41" s="139">
        <f t="shared" si="201"/>
        <v>0</v>
      </c>
      <c r="FS41" s="139">
        <f t="shared" si="202"/>
        <v>0</v>
      </c>
      <c r="FT41" s="139">
        <f t="shared" si="203"/>
        <v>0</v>
      </c>
      <c r="FU41" s="139">
        <f t="shared" si="204"/>
        <v>0</v>
      </c>
      <c r="FV41" s="139">
        <f t="shared" si="205"/>
        <v>0</v>
      </c>
      <c r="FW41" s="139">
        <f t="shared" si="206"/>
        <v>0</v>
      </c>
      <c r="FX41" s="139">
        <f t="shared" si="207"/>
        <v>0</v>
      </c>
      <c r="FY41" s="139">
        <f t="shared" si="208"/>
        <v>0</v>
      </c>
      <c r="FZ41" s="139">
        <f t="shared" si="209"/>
        <v>0</v>
      </c>
      <c r="GA41" s="139">
        <f t="shared" si="210"/>
        <v>0</v>
      </c>
      <c r="GB41" s="139">
        <f t="shared" si="211"/>
        <v>0</v>
      </c>
      <c r="GC41" s="139">
        <f t="shared" si="212"/>
        <v>0</v>
      </c>
      <c r="GD41" s="139">
        <f t="shared" si="213"/>
        <v>0</v>
      </c>
      <c r="GE41" s="139">
        <f t="shared" si="214"/>
        <v>0</v>
      </c>
      <c r="GF41" s="139">
        <f t="shared" si="215"/>
        <v>0</v>
      </c>
      <c r="GG41" s="139">
        <f t="shared" si="216"/>
        <v>0</v>
      </c>
      <c r="GH41" s="139">
        <f t="shared" si="217"/>
        <v>0</v>
      </c>
      <c r="GI41" s="139">
        <f t="shared" si="218"/>
        <v>0</v>
      </c>
      <c r="GJ41" s="139">
        <f t="shared" si="219"/>
        <v>0</v>
      </c>
      <c r="GK41" s="139">
        <f t="shared" si="220"/>
        <v>0</v>
      </c>
      <c r="GL41" s="139">
        <f t="shared" si="221"/>
        <v>0</v>
      </c>
      <c r="GM41" s="146">
        <f t="shared" si="121"/>
        <v>21.599999999999998</v>
      </c>
      <c r="GN41" s="163">
        <f t="shared" si="124"/>
        <v>1</v>
      </c>
      <c r="GO41" s="21" t="str">
        <f t="shared" si="125"/>
        <v>GUILLERMO J MARIN D</v>
      </c>
      <c r="GP41" s="22" t="str">
        <f t="shared" si="126"/>
        <v>LCC</v>
      </c>
      <c r="GQ41" s="316">
        <v>36</v>
      </c>
      <c r="GR41" s="354">
        <f t="shared" si="127"/>
        <v>21.599999999999998</v>
      </c>
    </row>
    <row r="42" spans="1:200" ht="12.75" x14ac:dyDescent="0.2">
      <c r="A42" s="79">
        <f t="shared" si="128"/>
        <v>37</v>
      </c>
      <c r="B42" s="38" t="s">
        <v>149</v>
      </c>
      <c r="C42" s="92" t="s">
        <v>113</v>
      </c>
      <c r="D42" s="359">
        <v>39415</v>
      </c>
      <c r="E42" s="86" t="str">
        <f t="shared" si="122"/>
        <v>JUV</v>
      </c>
      <c r="F42" s="101"/>
      <c r="G42" s="101"/>
      <c r="H42" s="101"/>
      <c r="I42" s="101"/>
      <c r="J42" s="101"/>
      <c r="K42" s="101"/>
      <c r="L42" s="101"/>
      <c r="M42" s="101">
        <v>4.5</v>
      </c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>
        <v>19.2</v>
      </c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63">
        <f t="shared" si="123"/>
        <v>2</v>
      </c>
      <c r="CW42" s="139">
        <f t="shared" si="129"/>
        <v>0</v>
      </c>
      <c r="CX42" s="139">
        <f t="shared" si="130"/>
        <v>0</v>
      </c>
      <c r="CY42" s="139">
        <f t="shared" si="131"/>
        <v>0</v>
      </c>
      <c r="CZ42" s="139">
        <f t="shared" si="132"/>
        <v>0</v>
      </c>
      <c r="DA42" s="139">
        <f t="shared" si="133"/>
        <v>0</v>
      </c>
      <c r="DB42" s="139">
        <f t="shared" si="134"/>
        <v>0</v>
      </c>
      <c r="DC42" s="139">
        <f t="shared" si="135"/>
        <v>0</v>
      </c>
      <c r="DD42" s="139">
        <f t="shared" si="136"/>
        <v>1.3499999999999999</v>
      </c>
      <c r="DE42" s="139">
        <f t="shared" si="137"/>
        <v>0</v>
      </c>
      <c r="DF42" s="139">
        <f t="shared" si="138"/>
        <v>0</v>
      </c>
      <c r="DG42" s="139">
        <f t="shared" si="139"/>
        <v>0</v>
      </c>
      <c r="DH42" s="139">
        <f t="shared" si="222"/>
        <v>0</v>
      </c>
      <c r="DI42" s="139">
        <f t="shared" si="140"/>
        <v>0</v>
      </c>
      <c r="DJ42" s="139">
        <f t="shared" si="141"/>
        <v>0</v>
      </c>
      <c r="DK42" s="139">
        <f t="shared" si="142"/>
        <v>0</v>
      </c>
      <c r="DL42" s="139">
        <f t="shared" si="143"/>
        <v>0</v>
      </c>
      <c r="DM42" s="139">
        <f t="shared" si="144"/>
        <v>0</v>
      </c>
      <c r="DN42" s="139">
        <f t="shared" si="145"/>
        <v>0</v>
      </c>
      <c r="DO42" s="139">
        <f t="shared" si="146"/>
        <v>0</v>
      </c>
      <c r="DP42" s="139">
        <f t="shared" si="147"/>
        <v>0</v>
      </c>
      <c r="DQ42" s="139">
        <f t="shared" si="148"/>
        <v>0</v>
      </c>
      <c r="DR42" s="139">
        <f t="shared" si="149"/>
        <v>0</v>
      </c>
      <c r="DS42" s="139">
        <f t="shared" si="150"/>
        <v>0</v>
      </c>
      <c r="DT42" s="139">
        <f t="shared" si="151"/>
        <v>0</v>
      </c>
      <c r="DU42" s="139">
        <f t="shared" si="152"/>
        <v>0</v>
      </c>
      <c r="DV42" s="139">
        <f t="shared" si="153"/>
        <v>0</v>
      </c>
      <c r="DW42" s="139">
        <f t="shared" si="154"/>
        <v>0</v>
      </c>
      <c r="DX42" s="139">
        <f t="shared" si="155"/>
        <v>0</v>
      </c>
      <c r="DY42" s="139">
        <f t="shared" si="156"/>
        <v>0</v>
      </c>
      <c r="DZ42" s="139">
        <f t="shared" si="157"/>
        <v>0</v>
      </c>
      <c r="EA42" s="139">
        <f t="shared" si="158"/>
        <v>0</v>
      </c>
      <c r="EB42" s="139">
        <f t="shared" si="159"/>
        <v>0</v>
      </c>
      <c r="EC42" s="139">
        <f t="shared" si="160"/>
        <v>0</v>
      </c>
      <c r="ED42" s="139">
        <f t="shared" si="161"/>
        <v>0</v>
      </c>
      <c r="EE42" s="139">
        <f t="shared" si="162"/>
        <v>0</v>
      </c>
      <c r="EF42" s="139">
        <f t="shared" si="163"/>
        <v>0</v>
      </c>
      <c r="EG42" s="139">
        <f t="shared" si="164"/>
        <v>0</v>
      </c>
      <c r="EH42" s="139">
        <f t="shared" si="165"/>
        <v>0</v>
      </c>
      <c r="EI42" s="139">
        <f t="shared" si="166"/>
        <v>0</v>
      </c>
      <c r="EJ42" s="139">
        <f t="shared" si="167"/>
        <v>0</v>
      </c>
      <c r="EK42" s="139">
        <f t="shared" si="168"/>
        <v>0</v>
      </c>
      <c r="EL42" s="139">
        <f t="shared" si="169"/>
        <v>0</v>
      </c>
      <c r="EM42" s="139">
        <f t="shared" si="170"/>
        <v>0</v>
      </c>
      <c r="EN42" s="139">
        <f t="shared" si="171"/>
        <v>0</v>
      </c>
      <c r="EO42" s="139">
        <f t="shared" si="172"/>
        <v>0</v>
      </c>
      <c r="EP42" s="139">
        <f t="shared" si="173"/>
        <v>0</v>
      </c>
      <c r="EQ42" s="139">
        <f t="shared" si="174"/>
        <v>0</v>
      </c>
      <c r="ER42" s="139">
        <f t="shared" si="175"/>
        <v>0</v>
      </c>
      <c r="ES42" s="139">
        <f t="shared" si="176"/>
        <v>0</v>
      </c>
      <c r="ET42" s="139">
        <f t="shared" si="177"/>
        <v>0</v>
      </c>
      <c r="EU42" s="139">
        <f t="shared" si="178"/>
        <v>0</v>
      </c>
      <c r="EV42" s="139">
        <f t="shared" si="179"/>
        <v>0</v>
      </c>
      <c r="EW42" s="139">
        <f t="shared" si="180"/>
        <v>0</v>
      </c>
      <c r="EX42" s="139">
        <f t="shared" si="181"/>
        <v>0</v>
      </c>
      <c r="EY42" s="139">
        <f t="shared" si="182"/>
        <v>0</v>
      </c>
      <c r="EZ42" s="139">
        <f t="shared" si="183"/>
        <v>0</v>
      </c>
      <c r="FA42" s="139">
        <f t="shared" si="184"/>
        <v>0</v>
      </c>
      <c r="FB42" s="139">
        <f t="shared" si="185"/>
        <v>0</v>
      </c>
      <c r="FC42" s="139">
        <f t="shared" si="186"/>
        <v>0</v>
      </c>
      <c r="FD42" s="139">
        <f t="shared" si="187"/>
        <v>0</v>
      </c>
      <c r="FE42" s="139">
        <f t="shared" si="188"/>
        <v>0</v>
      </c>
      <c r="FF42" s="139">
        <f t="shared" si="189"/>
        <v>0</v>
      </c>
      <c r="FG42" s="139">
        <f t="shared" si="190"/>
        <v>0</v>
      </c>
      <c r="FH42" s="139">
        <f t="shared" si="191"/>
        <v>0</v>
      </c>
      <c r="FI42" s="139">
        <f t="shared" si="192"/>
        <v>0</v>
      </c>
      <c r="FJ42" s="139">
        <f t="shared" si="193"/>
        <v>0</v>
      </c>
      <c r="FK42" s="139">
        <f t="shared" si="194"/>
        <v>0</v>
      </c>
      <c r="FL42" s="139">
        <f t="shared" si="195"/>
        <v>0</v>
      </c>
      <c r="FM42" s="139">
        <f t="shared" si="196"/>
        <v>0</v>
      </c>
      <c r="FN42" s="139">
        <f t="shared" si="197"/>
        <v>0</v>
      </c>
      <c r="FO42" s="139">
        <f t="shared" si="198"/>
        <v>0</v>
      </c>
      <c r="FP42" s="139">
        <f t="shared" si="199"/>
        <v>0</v>
      </c>
      <c r="FQ42" s="139">
        <f t="shared" si="200"/>
        <v>0</v>
      </c>
      <c r="FR42" s="139">
        <f t="shared" si="201"/>
        <v>0</v>
      </c>
      <c r="FS42" s="139">
        <f t="shared" si="202"/>
        <v>0</v>
      </c>
      <c r="FT42" s="139">
        <f t="shared" si="203"/>
        <v>0</v>
      </c>
      <c r="FU42" s="139">
        <f t="shared" si="204"/>
        <v>0</v>
      </c>
      <c r="FV42" s="139">
        <f t="shared" si="205"/>
        <v>0</v>
      </c>
      <c r="FW42" s="139">
        <f t="shared" si="206"/>
        <v>0</v>
      </c>
      <c r="FX42" s="139">
        <f t="shared" si="207"/>
        <v>0</v>
      </c>
      <c r="FY42" s="139">
        <f t="shared" si="208"/>
        <v>17.856000000000002</v>
      </c>
      <c r="FZ42" s="139">
        <f t="shared" si="209"/>
        <v>0</v>
      </c>
      <c r="GA42" s="139">
        <f t="shared" si="210"/>
        <v>0</v>
      </c>
      <c r="GB42" s="139">
        <f t="shared" si="211"/>
        <v>0</v>
      </c>
      <c r="GC42" s="139">
        <f t="shared" si="212"/>
        <v>0</v>
      </c>
      <c r="GD42" s="139">
        <f t="shared" si="213"/>
        <v>0</v>
      </c>
      <c r="GE42" s="139">
        <f t="shared" si="214"/>
        <v>0</v>
      </c>
      <c r="GF42" s="139">
        <f t="shared" si="215"/>
        <v>0</v>
      </c>
      <c r="GG42" s="139">
        <f t="shared" si="216"/>
        <v>0</v>
      </c>
      <c r="GH42" s="139">
        <f t="shared" si="217"/>
        <v>0</v>
      </c>
      <c r="GI42" s="139">
        <f t="shared" si="218"/>
        <v>0</v>
      </c>
      <c r="GJ42" s="139">
        <f t="shared" si="219"/>
        <v>0</v>
      </c>
      <c r="GK42" s="139">
        <f t="shared" si="220"/>
        <v>0</v>
      </c>
      <c r="GL42" s="139">
        <f t="shared" si="221"/>
        <v>0</v>
      </c>
      <c r="GM42" s="100">
        <f t="shared" si="121"/>
        <v>19.206000000000003</v>
      </c>
      <c r="GN42" s="163">
        <f t="shared" si="124"/>
        <v>2</v>
      </c>
      <c r="GO42" s="21" t="str">
        <f t="shared" si="125"/>
        <v>JUAN R LORETO</v>
      </c>
      <c r="GP42" s="22" t="str">
        <f t="shared" si="126"/>
        <v>LCC</v>
      </c>
      <c r="GQ42" s="316">
        <v>37</v>
      </c>
      <c r="GR42" s="354">
        <f t="shared" si="127"/>
        <v>9.6030000000000015</v>
      </c>
    </row>
    <row r="43" spans="1:200" ht="12.75" x14ac:dyDescent="0.2">
      <c r="A43" s="79">
        <f t="shared" si="128"/>
        <v>38</v>
      </c>
      <c r="B43" s="38" t="s">
        <v>150</v>
      </c>
      <c r="C43" s="64" t="s">
        <v>105</v>
      </c>
      <c r="D43" s="360"/>
      <c r="E43" s="86" t="str">
        <f t="shared" si="122"/>
        <v/>
      </c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>
        <v>24</v>
      </c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73">
        <f t="shared" si="123"/>
        <v>1</v>
      </c>
      <c r="CW43" s="139">
        <f t="shared" si="129"/>
        <v>0</v>
      </c>
      <c r="CX43" s="139">
        <f t="shared" si="130"/>
        <v>0</v>
      </c>
      <c r="CY43" s="139">
        <f t="shared" si="131"/>
        <v>0</v>
      </c>
      <c r="CZ43" s="139">
        <f t="shared" si="132"/>
        <v>0</v>
      </c>
      <c r="DA43" s="139">
        <f t="shared" si="133"/>
        <v>0</v>
      </c>
      <c r="DB43" s="139">
        <f t="shared" si="134"/>
        <v>0</v>
      </c>
      <c r="DC43" s="139">
        <f t="shared" si="135"/>
        <v>0</v>
      </c>
      <c r="DD43" s="139">
        <f t="shared" si="136"/>
        <v>0</v>
      </c>
      <c r="DE43" s="139">
        <f t="shared" si="137"/>
        <v>0</v>
      </c>
      <c r="DF43" s="139">
        <f t="shared" si="138"/>
        <v>0</v>
      </c>
      <c r="DG43" s="139">
        <f t="shared" si="139"/>
        <v>0</v>
      </c>
      <c r="DH43" s="139">
        <f t="shared" si="222"/>
        <v>0</v>
      </c>
      <c r="DI43" s="139">
        <f t="shared" si="140"/>
        <v>0</v>
      </c>
      <c r="DJ43" s="139">
        <f t="shared" si="141"/>
        <v>0</v>
      </c>
      <c r="DK43" s="139">
        <f t="shared" si="142"/>
        <v>0</v>
      </c>
      <c r="DL43" s="139">
        <f t="shared" si="143"/>
        <v>0</v>
      </c>
      <c r="DM43" s="139">
        <f t="shared" si="144"/>
        <v>0</v>
      </c>
      <c r="DN43" s="139">
        <f t="shared" si="145"/>
        <v>0</v>
      </c>
      <c r="DO43" s="139">
        <f t="shared" si="146"/>
        <v>0</v>
      </c>
      <c r="DP43" s="139">
        <f t="shared" si="147"/>
        <v>0</v>
      </c>
      <c r="DQ43" s="139">
        <f t="shared" si="148"/>
        <v>0</v>
      </c>
      <c r="DR43" s="139">
        <f t="shared" si="149"/>
        <v>0</v>
      </c>
      <c r="DS43" s="139">
        <f t="shared" si="150"/>
        <v>0</v>
      </c>
      <c r="DT43" s="139">
        <f t="shared" si="151"/>
        <v>0</v>
      </c>
      <c r="DU43" s="139">
        <f t="shared" si="152"/>
        <v>0</v>
      </c>
      <c r="DV43" s="139">
        <f t="shared" si="153"/>
        <v>0</v>
      </c>
      <c r="DW43" s="139">
        <f t="shared" si="154"/>
        <v>0</v>
      </c>
      <c r="DX43" s="139">
        <f t="shared" si="155"/>
        <v>0</v>
      </c>
      <c r="DY43" s="139">
        <f t="shared" si="156"/>
        <v>0</v>
      </c>
      <c r="DZ43" s="139">
        <f t="shared" si="157"/>
        <v>0</v>
      </c>
      <c r="EA43" s="139">
        <f t="shared" si="158"/>
        <v>0</v>
      </c>
      <c r="EB43" s="139">
        <f t="shared" si="159"/>
        <v>0</v>
      </c>
      <c r="EC43" s="139">
        <f t="shared" si="160"/>
        <v>0</v>
      </c>
      <c r="ED43" s="139">
        <f t="shared" si="161"/>
        <v>0</v>
      </c>
      <c r="EE43" s="139">
        <f t="shared" si="162"/>
        <v>0</v>
      </c>
      <c r="EF43" s="139">
        <f t="shared" si="163"/>
        <v>0</v>
      </c>
      <c r="EG43" s="139">
        <f t="shared" si="164"/>
        <v>0</v>
      </c>
      <c r="EH43" s="139">
        <f t="shared" si="165"/>
        <v>0</v>
      </c>
      <c r="EI43" s="139">
        <f t="shared" si="166"/>
        <v>0</v>
      </c>
      <c r="EJ43" s="139">
        <f t="shared" si="167"/>
        <v>0</v>
      </c>
      <c r="EK43" s="139">
        <f t="shared" si="168"/>
        <v>0</v>
      </c>
      <c r="EL43" s="139">
        <f t="shared" si="169"/>
        <v>0</v>
      </c>
      <c r="EM43" s="139">
        <f t="shared" si="170"/>
        <v>0</v>
      </c>
      <c r="EN43" s="139">
        <f t="shared" si="171"/>
        <v>0</v>
      </c>
      <c r="EO43" s="139">
        <f t="shared" si="172"/>
        <v>0</v>
      </c>
      <c r="EP43" s="139">
        <f t="shared" si="173"/>
        <v>0</v>
      </c>
      <c r="EQ43" s="139">
        <f t="shared" si="174"/>
        <v>0</v>
      </c>
      <c r="ER43" s="139">
        <f t="shared" si="175"/>
        <v>0</v>
      </c>
      <c r="ES43" s="139">
        <f t="shared" si="176"/>
        <v>0</v>
      </c>
      <c r="ET43" s="139">
        <f t="shared" si="177"/>
        <v>0</v>
      </c>
      <c r="EU43" s="139">
        <f t="shared" si="178"/>
        <v>0</v>
      </c>
      <c r="EV43" s="139">
        <f t="shared" si="179"/>
        <v>0</v>
      </c>
      <c r="EW43" s="139">
        <f t="shared" si="180"/>
        <v>0</v>
      </c>
      <c r="EX43" s="139">
        <f t="shared" si="181"/>
        <v>0</v>
      </c>
      <c r="EY43" s="139">
        <f t="shared" si="182"/>
        <v>0</v>
      </c>
      <c r="EZ43" s="139">
        <f t="shared" si="183"/>
        <v>0</v>
      </c>
      <c r="FA43" s="139">
        <f t="shared" si="184"/>
        <v>0</v>
      </c>
      <c r="FB43" s="139">
        <f t="shared" si="185"/>
        <v>0</v>
      </c>
      <c r="FC43" s="139">
        <f t="shared" si="186"/>
        <v>0</v>
      </c>
      <c r="FD43" s="139">
        <f t="shared" si="187"/>
        <v>0</v>
      </c>
      <c r="FE43" s="139">
        <f t="shared" si="188"/>
        <v>0</v>
      </c>
      <c r="FF43" s="139">
        <f t="shared" si="189"/>
        <v>17.28</v>
      </c>
      <c r="FG43" s="139">
        <f t="shared" si="190"/>
        <v>0</v>
      </c>
      <c r="FH43" s="139">
        <f t="shared" si="191"/>
        <v>0</v>
      </c>
      <c r="FI43" s="139">
        <f t="shared" si="192"/>
        <v>0</v>
      </c>
      <c r="FJ43" s="139">
        <f t="shared" si="193"/>
        <v>0</v>
      </c>
      <c r="FK43" s="139">
        <f t="shared" si="194"/>
        <v>0</v>
      </c>
      <c r="FL43" s="139">
        <f t="shared" si="195"/>
        <v>0</v>
      </c>
      <c r="FM43" s="139">
        <f t="shared" si="196"/>
        <v>0</v>
      </c>
      <c r="FN43" s="139">
        <f t="shared" si="197"/>
        <v>0</v>
      </c>
      <c r="FO43" s="139">
        <f t="shared" si="198"/>
        <v>0</v>
      </c>
      <c r="FP43" s="139">
        <f t="shared" si="199"/>
        <v>0</v>
      </c>
      <c r="FQ43" s="139">
        <f t="shared" si="200"/>
        <v>0</v>
      </c>
      <c r="FR43" s="139">
        <f t="shared" si="201"/>
        <v>0</v>
      </c>
      <c r="FS43" s="139">
        <f t="shared" si="202"/>
        <v>0</v>
      </c>
      <c r="FT43" s="139">
        <f t="shared" si="203"/>
        <v>0</v>
      </c>
      <c r="FU43" s="139">
        <f t="shared" si="204"/>
        <v>0</v>
      </c>
      <c r="FV43" s="139">
        <f t="shared" si="205"/>
        <v>0</v>
      </c>
      <c r="FW43" s="139">
        <f t="shared" si="206"/>
        <v>0</v>
      </c>
      <c r="FX43" s="139">
        <f t="shared" si="207"/>
        <v>0</v>
      </c>
      <c r="FY43" s="139">
        <f t="shared" si="208"/>
        <v>0</v>
      </c>
      <c r="FZ43" s="139">
        <f t="shared" si="209"/>
        <v>0</v>
      </c>
      <c r="GA43" s="139">
        <f t="shared" si="210"/>
        <v>0</v>
      </c>
      <c r="GB43" s="139">
        <f t="shared" si="211"/>
        <v>0</v>
      </c>
      <c r="GC43" s="139">
        <f t="shared" si="212"/>
        <v>0</v>
      </c>
      <c r="GD43" s="139">
        <f t="shared" si="213"/>
        <v>0</v>
      </c>
      <c r="GE43" s="139">
        <f t="shared" si="214"/>
        <v>0</v>
      </c>
      <c r="GF43" s="139">
        <f t="shared" si="215"/>
        <v>0</v>
      </c>
      <c r="GG43" s="139">
        <f t="shared" si="216"/>
        <v>0</v>
      </c>
      <c r="GH43" s="139">
        <f t="shared" si="217"/>
        <v>0</v>
      </c>
      <c r="GI43" s="139">
        <f t="shared" si="218"/>
        <v>0</v>
      </c>
      <c r="GJ43" s="139">
        <f t="shared" si="219"/>
        <v>0</v>
      </c>
      <c r="GK43" s="139">
        <f t="shared" si="220"/>
        <v>0</v>
      </c>
      <c r="GL43" s="130">
        <f t="shared" si="221"/>
        <v>0</v>
      </c>
      <c r="GM43" s="100">
        <f t="shared" si="121"/>
        <v>17.28</v>
      </c>
      <c r="GN43" s="173">
        <f t="shared" si="124"/>
        <v>1</v>
      </c>
      <c r="GO43" s="21" t="str">
        <f t="shared" si="125"/>
        <v>MARCO GONZALEZ A</v>
      </c>
      <c r="GP43" s="22" t="str">
        <f t="shared" si="126"/>
        <v>GCC</v>
      </c>
      <c r="GQ43" s="316">
        <v>38</v>
      </c>
      <c r="GR43" s="354">
        <f t="shared" si="127"/>
        <v>17.28</v>
      </c>
    </row>
    <row r="44" spans="1:200" ht="12.75" x14ac:dyDescent="0.2">
      <c r="A44" s="79">
        <f t="shared" si="128"/>
        <v>39</v>
      </c>
      <c r="B44" s="26" t="s">
        <v>151</v>
      </c>
      <c r="C44" s="61" t="s">
        <v>152</v>
      </c>
      <c r="D44" s="358">
        <v>38411</v>
      </c>
      <c r="E44" s="86" t="str">
        <f t="shared" si="122"/>
        <v>JUV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>
        <v>7.2</v>
      </c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>
        <v>19.2</v>
      </c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63">
        <f t="shared" si="123"/>
        <v>2</v>
      </c>
      <c r="CW44" s="139">
        <f t="shared" si="129"/>
        <v>0</v>
      </c>
      <c r="CX44" s="139">
        <f t="shared" si="130"/>
        <v>0</v>
      </c>
      <c r="CY44" s="139">
        <f t="shared" si="131"/>
        <v>0</v>
      </c>
      <c r="CZ44" s="139">
        <f t="shared" si="132"/>
        <v>0</v>
      </c>
      <c r="DA44" s="139">
        <f t="shared" si="133"/>
        <v>0</v>
      </c>
      <c r="DB44" s="139">
        <f t="shared" si="134"/>
        <v>0</v>
      </c>
      <c r="DC44" s="139">
        <f t="shared" si="135"/>
        <v>0</v>
      </c>
      <c r="DD44" s="139">
        <f t="shared" si="136"/>
        <v>0</v>
      </c>
      <c r="DE44" s="139">
        <f t="shared" si="137"/>
        <v>0</v>
      </c>
      <c r="DF44" s="139">
        <f t="shared" si="138"/>
        <v>0</v>
      </c>
      <c r="DG44" s="139">
        <f t="shared" si="139"/>
        <v>0</v>
      </c>
      <c r="DH44" s="139">
        <f t="shared" si="222"/>
        <v>0</v>
      </c>
      <c r="DI44" s="139">
        <f t="shared" si="140"/>
        <v>0</v>
      </c>
      <c r="DJ44" s="139">
        <f t="shared" si="141"/>
        <v>0</v>
      </c>
      <c r="DK44" s="139">
        <f t="shared" si="142"/>
        <v>0</v>
      </c>
      <c r="DL44" s="139">
        <f t="shared" si="143"/>
        <v>0</v>
      </c>
      <c r="DM44" s="139">
        <f t="shared" si="144"/>
        <v>0</v>
      </c>
      <c r="DN44" s="139">
        <f t="shared" si="145"/>
        <v>0</v>
      </c>
      <c r="DO44" s="139">
        <f t="shared" si="146"/>
        <v>0</v>
      </c>
      <c r="DP44" s="139">
        <f t="shared" si="147"/>
        <v>0</v>
      </c>
      <c r="DQ44" s="139">
        <f t="shared" si="148"/>
        <v>0</v>
      </c>
      <c r="DR44" s="139">
        <f t="shared" si="149"/>
        <v>0</v>
      </c>
      <c r="DS44" s="139">
        <f t="shared" si="150"/>
        <v>0</v>
      </c>
      <c r="DT44" s="139">
        <f t="shared" si="151"/>
        <v>0</v>
      </c>
      <c r="DU44" s="139">
        <f t="shared" si="152"/>
        <v>0</v>
      </c>
      <c r="DV44" s="139">
        <f t="shared" si="153"/>
        <v>0</v>
      </c>
      <c r="DW44" s="139">
        <f t="shared" si="154"/>
        <v>0</v>
      </c>
      <c r="DX44" s="139">
        <f t="shared" si="155"/>
        <v>0</v>
      </c>
      <c r="DY44" s="139">
        <f t="shared" si="156"/>
        <v>0</v>
      </c>
      <c r="DZ44" s="139">
        <f t="shared" si="157"/>
        <v>0</v>
      </c>
      <c r="EA44" s="139">
        <f t="shared" si="158"/>
        <v>0</v>
      </c>
      <c r="EB44" s="139">
        <f t="shared" si="159"/>
        <v>3.1680000000000001</v>
      </c>
      <c r="EC44" s="139">
        <f t="shared" si="160"/>
        <v>0</v>
      </c>
      <c r="ED44" s="139">
        <f t="shared" si="161"/>
        <v>0</v>
      </c>
      <c r="EE44" s="139">
        <f t="shared" si="162"/>
        <v>0</v>
      </c>
      <c r="EF44" s="139">
        <f t="shared" si="163"/>
        <v>0</v>
      </c>
      <c r="EG44" s="139">
        <f t="shared" si="164"/>
        <v>0</v>
      </c>
      <c r="EH44" s="139">
        <f t="shared" si="165"/>
        <v>0</v>
      </c>
      <c r="EI44" s="139">
        <f t="shared" si="166"/>
        <v>0</v>
      </c>
      <c r="EJ44" s="139">
        <f t="shared" si="167"/>
        <v>0</v>
      </c>
      <c r="EK44" s="139">
        <f t="shared" si="168"/>
        <v>0</v>
      </c>
      <c r="EL44" s="139">
        <f t="shared" si="169"/>
        <v>0</v>
      </c>
      <c r="EM44" s="139">
        <f t="shared" si="170"/>
        <v>0</v>
      </c>
      <c r="EN44" s="139">
        <f t="shared" si="171"/>
        <v>0</v>
      </c>
      <c r="EO44" s="139">
        <f t="shared" si="172"/>
        <v>0</v>
      </c>
      <c r="EP44" s="139">
        <f t="shared" si="173"/>
        <v>0</v>
      </c>
      <c r="EQ44" s="139">
        <f t="shared" si="174"/>
        <v>11.135999999999999</v>
      </c>
      <c r="ER44" s="139">
        <f t="shared" si="175"/>
        <v>0</v>
      </c>
      <c r="ES44" s="139">
        <f t="shared" si="176"/>
        <v>0</v>
      </c>
      <c r="ET44" s="139">
        <f t="shared" si="177"/>
        <v>0</v>
      </c>
      <c r="EU44" s="139">
        <f t="shared" si="178"/>
        <v>0</v>
      </c>
      <c r="EV44" s="139">
        <f t="shared" si="179"/>
        <v>0</v>
      </c>
      <c r="EW44" s="139">
        <f t="shared" si="180"/>
        <v>0</v>
      </c>
      <c r="EX44" s="139">
        <f t="shared" si="181"/>
        <v>0</v>
      </c>
      <c r="EY44" s="139">
        <f t="shared" si="182"/>
        <v>0</v>
      </c>
      <c r="EZ44" s="139">
        <f t="shared" si="183"/>
        <v>0</v>
      </c>
      <c r="FA44" s="139">
        <f t="shared" si="184"/>
        <v>0</v>
      </c>
      <c r="FB44" s="139">
        <f t="shared" si="185"/>
        <v>0</v>
      </c>
      <c r="FC44" s="139">
        <f t="shared" si="186"/>
        <v>0</v>
      </c>
      <c r="FD44" s="139">
        <f t="shared" si="187"/>
        <v>0</v>
      </c>
      <c r="FE44" s="139">
        <f t="shared" si="188"/>
        <v>0</v>
      </c>
      <c r="FF44" s="139">
        <f t="shared" si="189"/>
        <v>0</v>
      </c>
      <c r="FG44" s="139">
        <f t="shared" si="190"/>
        <v>0</v>
      </c>
      <c r="FH44" s="139">
        <f t="shared" si="191"/>
        <v>0</v>
      </c>
      <c r="FI44" s="139">
        <f t="shared" si="192"/>
        <v>0</v>
      </c>
      <c r="FJ44" s="139">
        <f t="shared" si="193"/>
        <v>0</v>
      </c>
      <c r="FK44" s="139">
        <f t="shared" si="194"/>
        <v>0</v>
      </c>
      <c r="FL44" s="139">
        <f t="shared" si="195"/>
        <v>0</v>
      </c>
      <c r="FM44" s="139">
        <f t="shared" si="196"/>
        <v>0</v>
      </c>
      <c r="FN44" s="139">
        <f t="shared" si="197"/>
        <v>0</v>
      </c>
      <c r="FO44" s="139">
        <f t="shared" si="198"/>
        <v>0</v>
      </c>
      <c r="FP44" s="139">
        <f t="shared" si="199"/>
        <v>0</v>
      </c>
      <c r="FQ44" s="139">
        <f t="shared" si="200"/>
        <v>0</v>
      </c>
      <c r="FR44" s="139">
        <f t="shared" si="201"/>
        <v>0</v>
      </c>
      <c r="FS44" s="139">
        <f t="shared" si="202"/>
        <v>0</v>
      </c>
      <c r="FT44" s="139">
        <f t="shared" si="203"/>
        <v>0</v>
      </c>
      <c r="FU44" s="139">
        <f t="shared" si="204"/>
        <v>0</v>
      </c>
      <c r="FV44" s="139">
        <f t="shared" si="205"/>
        <v>0</v>
      </c>
      <c r="FW44" s="139">
        <f t="shared" si="206"/>
        <v>0</v>
      </c>
      <c r="FX44" s="139">
        <f t="shared" si="207"/>
        <v>0</v>
      </c>
      <c r="FY44" s="139">
        <f t="shared" si="208"/>
        <v>0</v>
      </c>
      <c r="FZ44" s="139">
        <f t="shared" si="209"/>
        <v>0</v>
      </c>
      <c r="GA44" s="139">
        <f t="shared" si="210"/>
        <v>0</v>
      </c>
      <c r="GB44" s="139">
        <f t="shared" si="211"/>
        <v>0</v>
      </c>
      <c r="GC44" s="139">
        <f t="shared" si="212"/>
        <v>0</v>
      </c>
      <c r="GD44" s="139">
        <f t="shared" si="213"/>
        <v>0</v>
      </c>
      <c r="GE44" s="139">
        <f t="shared" si="214"/>
        <v>0</v>
      </c>
      <c r="GF44" s="139">
        <f t="shared" si="215"/>
        <v>0</v>
      </c>
      <c r="GG44" s="139">
        <f t="shared" si="216"/>
        <v>0</v>
      </c>
      <c r="GH44" s="139">
        <f t="shared" si="217"/>
        <v>0</v>
      </c>
      <c r="GI44" s="139">
        <f t="shared" si="218"/>
        <v>0</v>
      </c>
      <c r="GJ44" s="139">
        <f t="shared" si="219"/>
        <v>0</v>
      </c>
      <c r="GK44" s="139">
        <f t="shared" si="220"/>
        <v>0</v>
      </c>
      <c r="GL44" s="139">
        <f t="shared" si="221"/>
        <v>0</v>
      </c>
      <c r="GM44" s="146">
        <f t="shared" si="121"/>
        <v>14.303999999999998</v>
      </c>
      <c r="GN44" s="163">
        <f t="shared" si="124"/>
        <v>2</v>
      </c>
      <c r="GO44" s="21" t="str">
        <f t="shared" si="125"/>
        <v>ELIAS AUIKAIL</v>
      </c>
      <c r="GP44" s="22" t="str">
        <f t="shared" si="126"/>
        <v>CGC</v>
      </c>
      <c r="GQ44" s="316">
        <v>39</v>
      </c>
      <c r="GR44" s="354">
        <f t="shared" si="127"/>
        <v>7.1519999999999992</v>
      </c>
    </row>
    <row r="45" spans="1:200" ht="12.75" x14ac:dyDescent="0.2">
      <c r="A45" s="79">
        <f t="shared" si="128"/>
        <v>40</v>
      </c>
      <c r="B45" s="25" t="s">
        <v>156</v>
      </c>
      <c r="C45" s="74" t="s">
        <v>107</v>
      </c>
      <c r="D45" s="343">
        <v>39295</v>
      </c>
      <c r="E45" s="86" t="str">
        <f t="shared" si="122"/>
        <v>JUV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>
        <v>5.4</v>
      </c>
      <c r="AL45" s="101"/>
      <c r="AM45" s="101"/>
      <c r="AN45" s="101"/>
      <c r="AO45" s="101"/>
      <c r="AP45" s="101"/>
      <c r="AQ45" s="101">
        <v>8</v>
      </c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>
        <v>8</v>
      </c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63">
        <f t="shared" si="123"/>
        <v>3</v>
      </c>
      <c r="CW45" s="139">
        <f t="shared" si="129"/>
        <v>0</v>
      </c>
      <c r="CX45" s="139">
        <f t="shared" si="130"/>
        <v>0</v>
      </c>
      <c r="CY45" s="139">
        <f t="shared" si="131"/>
        <v>0</v>
      </c>
      <c r="CZ45" s="139">
        <f t="shared" si="132"/>
        <v>0</v>
      </c>
      <c r="DA45" s="139">
        <f t="shared" si="133"/>
        <v>0</v>
      </c>
      <c r="DB45" s="139">
        <f t="shared" si="134"/>
        <v>0</v>
      </c>
      <c r="DC45" s="139">
        <f t="shared" si="135"/>
        <v>0</v>
      </c>
      <c r="DD45" s="139">
        <f t="shared" si="136"/>
        <v>0</v>
      </c>
      <c r="DE45" s="139">
        <f t="shared" si="137"/>
        <v>0</v>
      </c>
      <c r="DF45" s="139">
        <f t="shared" si="138"/>
        <v>0</v>
      </c>
      <c r="DG45" s="139">
        <f t="shared" si="139"/>
        <v>0</v>
      </c>
      <c r="DH45" s="139">
        <f t="shared" si="222"/>
        <v>0</v>
      </c>
      <c r="DI45" s="139">
        <f t="shared" si="140"/>
        <v>0</v>
      </c>
      <c r="DJ45" s="139">
        <f t="shared" si="141"/>
        <v>0</v>
      </c>
      <c r="DK45" s="139">
        <f t="shared" si="142"/>
        <v>0</v>
      </c>
      <c r="DL45" s="139">
        <f t="shared" si="143"/>
        <v>0</v>
      </c>
      <c r="DM45" s="139">
        <f t="shared" si="144"/>
        <v>0</v>
      </c>
      <c r="DN45" s="139">
        <f t="shared" si="145"/>
        <v>0</v>
      </c>
      <c r="DO45" s="139">
        <f t="shared" si="146"/>
        <v>0</v>
      </c>
      <c r="DP45" s="139">
        <f t="shared" si="147"/>
        <v>0</v>
      </c>
      <c r="DQ45" s="139">
        <f t="shared" si="148"/>
        <v>0</v>
      </c>
      <c r="DR45" s="139">
        <f t="shared" si="149"/>
        <v>0</v>
      </c>
      <c r="DS45" s="139">
        <f t="shared" si="150"/>
        <v>0</v>
      </c>
      <c r="DT45" s="139">
        <f t="shared" si="151"/>
        <v>0</v>
      </c>
      <c r="DU45" s="139">
        <f t="shared" si="152"/>
        <v>0</v>
      </c>
      <c r="DV45" s="139">
        <f t="shared" si="153"/>
        <v>0</v>
      </c>
      <c r="DW45" s="139">
        <f t="shared" si="154"/>
        <v>0</v>
      </c>
      <c r="DX45" s="139">
        <f t="shared" si="155"/>
        <v>0</v>
      </c>
      <c r="DY45" s="139">
        <f t="shared" si="156"/>
        <v>0</v>
      </c>
      <c r="DZ45" s="139">
        <f t="shared" si="157"/>
        <v>0</v>
      </c>
      <c r="EA45" s="139">
        <f t="shared" si="158"/>
        <v>0</v>
      </c>
      <c r="EB45" s="139">
        <f t="shared" si="159"/>
        <v>2.3760000000000003</v>
      </c>
      <c r="EC45" s="139">
        <f t="shared" si="160"/>
        <v>0</v>
      </c>
      <c r="ED45" s="139">
        <f t="shared" si="161"/>
        <v>0</v>
      </c>
      <c r="EE45" s="139">
        <f t="shared" si="162"/>
        <v>0</v>
      </c>
      <c r="EF45" s="139">
        <f t="shared" si="163"/>
        <v>0</v>
      </c>
      <c r="EG45" s="139">
        <f t="shared" si="164"/>
        <v>0</v>
      </c>
      <c r="EH45" s="139">
        <f t="shared" si="165"/>
        <v>4.08</v>
      </c>
      <c r="EI45" s="139">
        <f t="shared" si="166"/>
        <v>0</v>
      </c>
      <c r="EJ45" s="139">
        <f t="shared" si="167"/>
        <v>0</v>
      </c>
      <c r="EK45" s="139">
        <f t="shared" si="168"/>
        <v>0</v>
      </c>
      <c r="EL45" s="139">
        <f t="shared" si="169"/>
        <v>0</v>
      </c>
      <c r="EM45" s="139">
        <f t="shared" si="170"/>
        <v>0</v>
      </c>
      <c r="EN45" s="139">
        <f t="shared" si="171"/>
        <v>0</v>
      </c>
      <c r="EO45" s="139">
        <f t="shared" si="172"/>
        <v>0</v>
      </c>
      <c r="EP45" s="139">
        <f t="shared" si="173"/>
        <v>0</v>
      </c>
      <c r="EQ45" s="139">
        <f t="shared" si="174"/>
        <v>0</v>
      </c>
      <c r="ER45" s="139">
        <f t="shared" si="175"/>
        <v>0</v>
      </c>
      <c r="ES45" s="139">
        <f t="shared" si="176"/>
        <v>0</v>
      </c>
      <c r="ET45" s="139">
        <f t="shared" si="177"/>
        <v>0</v>
      </c>
      <c r="EU45" s="139">
        <f t="shared" si="178"/>
        <v>0</v>
      </c>
      <c r="EV45" s="139">
        <f t="shared" si="179"/>
        <v>0</v>
      </c>
      <c r="EW45" s="139">
        <f t="shared" si="180"/>
        <v>0</v>
      </c>
      <c r="EX45" s="139">
        <f t="shared" si="181"/>
        <v>0</v>
      </c>
      <c r="EY45" s="139">
        <f t="shared" si="182"/>
        <v>0</v>
      </c>
      <c r="EZ45" s="139">
        <f t="shared" si="183"/>
        <v>0</v>
      </c>
      <c r="FA45" s="139">
        <f t="shared" si="184"/>
        <v>0</v>
      </c>
      <c r="FB45" s="139">
        <f t="shared" si="185"/>
        <v>0</v>
      </c>
      <c r="FC45" s="139">
        <f t="shared" si="186"/>
        <v>0</v>
      </c>
      <c r="FD45" s="139">
        <f t="shared" si="187"/>
        <v>0</v>
      </c>
      <c r="FE45" s="139">
        <f t="shared" si="188"/>
        <v>0</v>
      </c>
      <c r="FF45" s="139">
        <f t="shared" si="189"/>
        <v>0</v>
      </c>
      <c r="FG45" s="139">
        <f t="shared" si="190"/>
        <v>0</v>
      </c>
      <c r="FH45" s="139">
        <f t="shared" si="191"/>
        <v>0</v>
      </c>
      <c r="FI45" s="139">
        <f t="shared" si="192"/>
        <v>0</v>
      </c>
      <c r="FJ45" s="139">
        <f t="shared" si="193"/>
        <v>0</v>
      </c>
      <c r="FK45" s="139">
        <f t="shared" si="194"/>
        <v>0</v>
      </c>
      <c r="FL45" s="139">
        <f t="shared" si="195"/>
        <v>0</v>
      </c>
      <c r="FM45" s="139">
        <f t="shared" si="196"/>
        <v>0</v>
      </c>
      <c r="FN45" s="139">
        <f t="shared" si="197"/>
        <v>0</v>
      </c>
      <c r="FO45" s="139">
        <f t="shared" si="198"/>
        <v>0</v>
      </c>
      <c r="FP45" s="139">
        <f t="shared" si="199"/>
        <v>0</v>
      </c>
      <c r="FQ45" s="139">
        <f t="shared" si="200"/>
        <v>0</v>
      </c>
      <c r="FR45" s="139">
        <f t="shared" si="201"/>
        <v>0</v>
      </c>
      <c r="FS45" s="139">
        <f t="shared" si="202"/>
        <v>0</v>
      </c>
      <c r="FT45" s="139">
        <f t="shared" si="203"/>
        <v>0</v>
      </c>
      <c r="FU45" s="139">
        <f t="shared" si="204"/>
        <v>0</v>
      </c>
      <c r="FV45" s="139">
        <f t="shared" si="205"/>
        <v>0</v>
      </c>
      <c r="FW45" s="139">
        <f t="shared" si="206"/>
        <v>0</v>
      </c>
      <c r="FX45" s="139">
        <f t="shared" si="207"/>
        <v>0</v>
      </c>
      <c r="FY45" s="139">
        <f t="shared" si="208"/>
        <v>7.44</v>
      </c>
      <c r="FZ45" s="139">
        <f t="shared" si="209"/>
        <v>0</v>
      </c>
      <c r="GA45" s="139">
        <f t="shared" si="210"/>
        <v>0</v>
      </c>
      <c r="GB45" s="139">
        <f t="shared" si="211"/>
        <v>0</v>
      </c>
      <c r="GC45" s="139">
        <f t="shared" si="212"/>
        <v>0</v>
      </c>
      <c r="GD45" s="139">
        <f t="shared" si="213"/>
        <v>0</v>
      </c>
      <c r="GE45" s="139">
        <f t="shared" si="214"/>
        <v>0</v>
      </c>
      <c r="GF45" s="139">
        <f t="shared" si="215"/>
        <v>0</v>
      </c>
      <c r="GG45" s="139">
        <f t="shared" si="216"/>
        <v>0</v>
      </c>
      <c r="GH45" s="139">
        <f t="shared" si="217"/>
        <v>0</v>
      </c>
      <c r="GI45" s="139">
        <f t="shared" si="218"/>
        <v>0</v>
      </c>
      <c r="GJ45" s="139">
        <f t="shared" si="219"/>
        <v>0</v>
      </c>
      <c r="GK45" s="139">
        <f t="shared" si="220"/>
        <v>0</v>
      </c>
      <c r="GL45" s="139">
        <f t="shared" si="221"/>
        <v>0</v>
      </c>
      <c r="GM45" s="146">
        <f t="shared" si="121"/>
        <v>13.896000000000001</v>
      </c>
      <c r="GN45" s="163">
        <f t="shared" si="124"/>
        <v>3</v>
      </c>
      <c r="GO45" s="21" t="str">
        <f t="shared" si="125"/>
        <v>SAUL RODRIGUEZ</v>
      </c>
      <c r="GP45" s="22" t="str">
        <f t="shared" si="126"/>
        <v>FVG</v>
      </c>
      <c r="GQ45" s="316">
        <v>40</v>
      </c>
      <c r="GR45" s="354">
        <f t="shared" si="127"/>
        <v>4.6320000000000006</v>
      </c>
    </row>
    <row r="46" spans="1:200" ht="12.75" x14ac:dyDescent="0.2">
      <c r="A46" s="79">
        <f t="shared" si="128"/>
        <v>41</v>
      </c>
      <c r="B46" s="28" t="s">
        <v>153</v>
      </c>
      <c r="C46" s="77"/>
      <c r="D46" s="179"/>
      <c r="E46" s="86" t="str">
        <f t="shared" si="122"/>
        <v/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>
        <v>19.2</v>
      </c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63">
        <f t="shared" si="123"/>
        <v>1</v>
      </c>
      <c r="CW46" s="139">
        <f t="shared" si="129"/>
        <v>0</v>
      </c>
      <c r="CX46" s="139">
        <f t="shared" si="130"/>
        <v>0</v>
      </c>
      <c r="CY46" s="139">
        <f t="shared" si="131"/>
        <v>0</v>
      </c>
      <c r="CZ46" s="139">
        <f t="shared" si="132"/>
        <v>0</v>
      </c>
      <c r="DA46" s="139">
        <f t="shared" si="133"/>
        <v>0</v>
      </c>
      <c r="DB46" s="139">
        <f t="shared" si="134"/>
        <v>0</v>
      </c>
      <c r="DC46" s="139">
        <f t="shared" si="135"/>
        <v>0</v>
      </c>
      <c r="DD46" s="139">
        <f t="shared" si="136"/>
        <v>0</v>
      </c>
      <c r="DE46" s="139">
        <f t="shared" si="137"/>
        <v>0</v>
      </c>
      <c r="DF46" s="139">
        <f t="shared" si="138"/>
        <v>0</v>
      </c>
      <c r="DG46" s="139">
        <f t="shared" si="139"/>
        <v>0</v>
      </c>
      <c r="DH46" s="139">
        <f t="shared" si="222"/>
        <v>0</v>
      </c>
      <c r="DI46" s="139">
        <f t="shared" si="140"/>
        <v>0</v>
      </c>
      <c r="DJ46" s="139">
        <f t="shared" si="141"/>
        <v>0</v>
      </c>
      <c r="DK46" s="139">
        <f t="shared" si="142"/>
        <v>0</v>
      </c>
      <c r="DL46" s="139">
        <f t="shared" si="143"/>
        <v>0</v>
      </c>
      <c r="DM46" s="139">
        <f t="shared" si="144"/>
        <v>0</v>
      </c>
      <c r="DN46" s="139">
        <f t="shared" si="145"/>
        <v>0</v>
      </c>
      <c r="DO46" s="139">
        <f t="shared" si="146"/>
        <v>0</v>
      </c>
      <c r="DP46" s="139">
        <f t="shared" si="147"/>
        <v>0</v>
      </c>
      <c r="DQ46" s="139">
        <f t="shared" si="148"/>
        <v>0</v>
      </c>
      <c r="DR46" s="139">
        <f t="shared" si="149"/>
        <v>0</v>
      </c>
      <c r="DS46" s="139">
        <f t="shared" si="150"/>
        <v>0</v>
      </c>
      <c r="DT46" s="139">
        <f t="shared" si="151"/>
        <v>0</v>
      </c>
      <c r="DU46" s="139">
        <f t="shared" si="152"/>
        <v>0</v>
      </c>
      <c r="DV46" s="139">
        <f t="shared" si="153"/>
        <v>0</v>
      </c>
      <c r="DW46" s="139">
        <f t="shared" si="154"/>
        <v>0</v>
      </c>
      <c r="DX46" s="139">
        <f t="shared" si="155"/>
        <v>0</v>
      </c>
      <c r="DY46" s="139">
        <f t="shared" si="156"/>
        <v>0</v>
      </c>
      <c r="DZ46" s="139">
        <f t="shared" si="157"/>
        <v>0</v>
      </c>
      <c r="EA46" s="139">
        <f t="shared" si="158"/>
        <v>0</v>
      </c>
      <c r="EB46" s="139">
        <f t="shared" si="159"/>
        <v>0</v>
      </c>
      <c r="EC46" s="139">
        <f t="shared" si="160"/>
        <v>0</v>
      </c>
      <c r="ED46" s="139">
        <f t="shared" si="161"/>
        <v>0</v>
      </c>
      <c r="EE46" s="139">
        <f t="shared" si="162"/>
        <v>0</v>
      </c>
      <c r="EF46" s="139">
        <f t="shared" si="163"/>
        <v>0</v>
      </c>
      <c r="EG46" s="139">
        <f t="shared" si="164"/>
        <v>0</v>
      </c>
      <c r="EH46" s="139">
        <f t="shared" si="165"/>
        <v>0</v>
      </c>
      <c r="EI46" s="139">
        <f t="shared" si="166"/>
        <v>0</v>
      </c>
      <c r="EJ46" s="139">
        <f t="shared" si="167"/>
        <v>0</v>
      </c>
      <c r="EK46" s="139">
        <f t="shared" si="168"/>
        <v>0</v>
      </c>
      <c r="EL46" s="139">
        <f t="shared" si="169"/>
        <v>0</v>
      </c>
      <c r="EM46" s="139">
        <f t="shared" si="170"/>
        <v>0</v>
      </c>
      <c r="EN46" s="139">
        <f t="shared" si="171"/>
        <v>0</v>
      </c>
      <c r="EO46" s="139">
        <f t="shared" si="172"/>
        <v>0</v>
      </c>
      <c r="EP46" s="139">
        <f t="shared" si="173"/>
        <v>0</v>
      </c>
      <c r="EQ46" s="139">
        <f t="shared" si="174"/>
        <v>0</v>
      </c>
      <c r="ER46" s="139">
        <f t="shared" si="175"/>
        <v>0</v>
      </c>
      <c r="ES46" s="139">
        <f t="shared" si="176"/>
        <v>0</v>
      </c>
      <c r="ET46" s="139">
        <f t="shared" si="177"/>
        <v>0</v>
      </c>
      <c r="EU46" s="139">
        <f t="shared" si="178"/>
        <v>0</v>
      </c>
      <c r="EV46" s="139">
        <f t="shared" si="179"/>
        <v>0</v>
      </c>
      <c r="EW46" s="139">
        <f t="shared" si="180"/>
        <v>0</v>
      </c>
      <c r="EX46" s="139">
        <f t="shared" si="181"/>
        <v>0</v>
      </c>
      <c r="EY46" s="139">
        <f t="shared" si="182"/>
        <v>0</v>
      </c>
      <c r="EZ46" s="139">
        <f t="shared" si="183"/>
        <v>0</v>
      </c>
      <c r="FA46" s="139">
        <f t="shared" si="184"/>
        <v>0</v>
      </c>
      <c r="FB46" s="139">
        <f t="shared" si="185"/>
        <v>0</v>
      </c>
      <c r="FC46" s="139">
        <f t="shared" si="186"/>
        <v>0</v>
      </c>
      <c r="FD46" s="139">
        <f t="shared" si="187"/>
        <v>0</v>
      </c>
      <c r="FE46" s="139">
        <f t="shared" si="188"/>
        <v>0</v>
      </c>
      <c r="FF46" s="139">
        <f t="shared" si="189"/>
        <v>13.824</v>
      </c>
      <c r="FG46" s="139">
        <f t="shared" si="190"/>
        <v>0</v>
      </c>
      <c r="FH46" s="139">
        <f t="shared" si="191"/>
        <v>0</v>
      </c>
      <c r="FI46" s="139">
        <f t="shared" si="192"/>
        <v>0</v>
      </c>
      <c r="FJ46" s="139">
        <f t="shared" si="193"/>
        <v>0</v>
      </c>
      <c r="FK46" s="139">
        <f t="shared" si="194"/>
        <v>0</v>
      </c>
      <c r="FL46" s="139">
        <f t="shared" si="195"/>
        <v>0</v>
      </c>
      <c r="FM46" s="139">
        <f t="shared" si="196"/>
        <v>0</v>
      </c>
      <c r="FN46" s="139">
        <f t="shared" si="197"/>
        <v>0</v>
      </c>
      <c r="FO46" s="139">
        <f t="shared" si="198"/>
        <v>0</v>
      </c>
      <c r="FP46" s="139">
        <f t="shared" si="199"/>
        <v>0</v>
      </c>
      <c r="FQ46" s="139">
        <f t="shared" si="200"/>
        <v>0</v>
      </c>
      <c r="FR46" s="139">
        <f t="shared" si="201"/>
        <v>0</v>
      </c>
      <c r="FS46" s="139">
        <f t="shared" si="202"/>
        <v>0</v>
      </c>
      <c r="FT46" s="139">
        <f t="shared" si="203"/>
        <v>0</v>
      </c>
      <c r="FU46" s="139">
        <f t="shared" si="204"/>
        <v>0</v>
      </c>
      <c r="FV46" s="139">
        <f t="shared" si="205"/>
        <v>0</v>
      </c>
      <c r="FW46" s="139">
        <f t="shared" si="206"/>
        <v>0</v>
      </c>
      <c r="FX46" s="139">
        <f t="shared" si="207"/>
        <v>0</v>
      </c>
      <c r="FY46" s="139">
        <f t="shared" si="208"/>
        <v>0</v>
      </c>
      <c r="FZ46" s="139">
        <f t="shared" si="209"/>
        <v>0</v>
      </c>
      <c r="GA46" s="139">
        <f t="shared" si="210"/>
        <v>0</v>
      </c>
      <c r="GB46" s="139">
        <f t="shared" si="211"/>
        <v>0</v>
      </c>
      <c r="GC46" s="139">
        <f t="shared" si="212"/>
        <v>0</v>
      </c>
      <c r="GD46" s="139">
        <f t="shared" si="213"/>
        <v>0</v>
      </c>
      <c r="GE46" s="139">
        <f t="shared" si="214"/>
        <v>0</v>
      </c>
      <c r="GF46" s="139">
        <f t="shared" si="215"/>
        <v>0</v>
      </c>
      <c r="GG46" s="139">
        <f t="shared" si="216"/>
        <v>0</v>
      </c>
      <c r="GH46" s="139">
        <f t="shared" si="217"/>
        <v>0</v>
      </c>
      <c r="GI46" s="139">
        <f t="shared" si="218"/>
        <v>0</v>
      </c>
      <c r="GJ46" s="139">
        <f t="shared" si="219"/>
        <v>0</v>
      </c>
      <c r="GK46" s="139">
        <f t="shared" si="220"/>
        <v>0</v>
      </c>
      <c r="GL46" s="139">
        <f t="shared" si="221"/>
        <v>0</v>
      </c>
      <c r="GM46" s="140">
        <f t="shared" si="121"/>
        <v>13.824</v>
      </c>
      <c r="GN46" s="163">
        <f t="shared" si="124"/>
        <v>1</v>
      </c>
      <c r="GO46" s="21" t="str">
        <f t="shared" si="125"/>
        <v>LEONARDO MORATE</v>
      </c>
      <c r="GP46" s="22">
        <f t="shared" si="126"/>
        <v>0</v>
      </c>
      <c r="GQ46" s="316">
        <v>41</v>
      </c>
      <c r="GR46" s="354">
        <f t="shared" si="127"/>
        <v>13.824</v>
      </c>
    </row>
    <row r="47" spans="1:200" ht="12.75" x14ac:dyDescent="0.2">
      <c r="A47" s="79">
        <f t="shared" si="128"/>
        <v>42</v>
      </c>
      <c r="B47" s="26" t="s">
        <v>157</v>
      </c>
      <c r="C47" s="61" t="s">
        <v>105</v>
      </c>
      <c r="D47" s="96">
        <v>39342</v>
      </c>
      <c r="E47" s="86" t="str">
        <f t="shared" si="122"/>
        <v>JUV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>
        <v>1.8</v>
      </c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>
        <v>14.4</v>
      </c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63">
        <f t="shared" si="123"/>
        <v>2</v>
      </c>
      <c r="CW47" s="139">
        <f t="shared" si="129"/>
        <v>0</v>
      </c>
      <c r="CX47" s="139">
        <f t="shared" si="130"/>
        <v>0</v>
      </c>
      <c r="CY47" s="139">
        <f t="shared" si="131"/>
        <v>0</v>
      </c>
      <c r="CZ47" s="139">
        <f t="shared" si="132"/>
        <v>0</v>
      </c>
      <c r="DA47" s="139">
        <f t="shared" si="133"/>
        <v>0</v>
      </c>
      <c r="DB47" s="139">
        <f t="shared" si="134"/>
        <v>0</v>
      </c>
      <c r="DC47" s="139">
        <f t="shared" si="135"/>
        <v>0</v>
      </c>
      <c r="DD47" s="139">
        <f t="shared" si="136"/>
        <v>0</v>
      </c>
      <c r="DE47" s="139">
        <f t="shared" si="137"/>
        <v>0</v>
      </c>
      <c r="DF47" s="139">
        <f t="shared" si="138"/>
        <v>0</v>
      </c>
      <c r="DG47" s="139">
        <f t="shared" si="139"/>
        <v>0</v>
      </c>
      <c r="DH47" s="139">
        <f t="shared" si="222"/>
        <v>0</v>
      </c>
      <c r="DI47" s="139">
        <f t="shared" si="140"/>
        <v>0</v>
      </c>
      <c r="DJ47" s="139">
        <f t="shared" si="141"/>
        <v>0</v>
      </c>
      <c r="DK47" s="139">
        <f t="shared" si="142"/>
        <v>0</v>
      </c>
      <c r="DL47" s="139">
        <f t="shared" si="143"/>
        <v>0</v>
      </c>
      <c r="DM47" s="139">
        <f t="shared" si="144"/>
        <v>0</v>
      </c>
      <c r="DN47" s="139">
        <f t="shared" si="145"/>
        <v>0</v>
      </c>
      <c r="DO47" s="139">
        <f t="shared" si="146"/>
        <v>0</v>
      </c>
      <c r="DP47" s="139">
        <f t="shared" si="147"/>
        <v>0</v>
      </c>
      <c r="DQ47" s="139">
        <f t="shared" si="148"/>
        <v>0</v>
      </c>
      <c r="DR47" s="139">
        <f t="shared" si="149"/>
        <v>0</v>
      </c>
      <c r="DS47" s="139">
        <f t="shared" si="150"/>
        <v>0</v>
      </c>
      <c r="DT47" s="139">
        <f t="shared" si="151"/>
        <v>0</v>
      </c>
      <c r="DU47" s="139">
        <f t="shared" si="152"/>
        <v>0</v>
      </c>
      <c r="DV47" s="139">
        <f t="shared" si="153"/>
        <v>0</v>
      </c>
      <c r="DW47" s="139">
        <f t="shared" si="154"/>
        <v>0</v>
      </c>
      <c r="DX47" s="139">
        <f t="shared" si="155"/>
        <v>0</v>
      </c>
      <c r="DY47" s="139">
        <f t="shared" si="156"/>
        <v>0</v>
      </c>
      <c r="DZ47" s="139">
        <f t="shared" si="157"/>
        <v>0</v>
      </c>
      <c r="EA47" s="139">
        <f t="shared" si="158"/>
        <v>0</v>
      </c>
      <c r="EB47" s="139">
        <f t="shared" si="159"/>
        <v>0.79200000000000004</v>
      </c>
      <c r="EC47" s="139">
        <f t="shared" si="160"/>
        <v>0</v>
      </c>
      <c r="ED47" s="139">
        <f t="shared" si="161"/>
        <v>0</v>
      </c>
      <c r="EE47" s="139">
        <f t="shared" si="162"/>
        <v>0</v>
      </c>
      <c r="EF47" s="139">
        <f t="shared" si="163"/>
        <v>0</v>
      </c>
      <c r="EG47" s="139">
        <f t="shared" si="164"/>
        <v>0</v>
      </c>
      <c r="EH47" s="139">
        <f t="shared" si="165"/>
        <v>0</v>
      </c>
      <c r="EI47" s="139">
        <f t="shared" si="166"/>
        <v>0</v>
      </c>
      <c r="EJ47" s="139">
        <f t="shared" si="167"/>
        <v>0</v>
      </c>
      <c r="EK47" s="139">
        <f t="shared" si="168"/>
        <v>0</v>
      </c>
      <c r="EL47" s="139">
        <f t="shared" si="169"/>
        <v>0</v>
      </c>
      <c r="EM47" s="139">
        <f t="shared" si="170"/>
        <v>0</v>
      </c>
      <c r="EN47" s="139">
        <f t="shared" si="171"/>
        <v>0</v>
      </c>
      <c r="EO47" s="139">
        <f t="shared" si="172"/>
        <v>0</v>
      </c>
      <c r="EP47" s="139">
        <f t="shared" si="173"/>
        <v>0</v>
      </c>
      <c r="EQ47" s="139">
        <f t="shared" si="174"/>
        <v>0</v>
      </c>
      <c r="ER47" s="139">
        <f t="shared" si="175"/>
        <v>0</v>
      </c>
      <c r="ES47" s="139">
        <f t="shared" si="176"/>
        <v>0</v>
      </c>
      <c r="ET47" s="139">
        <f t="shared" si="177"/>
        <v>0</v>
      </c>
      <c r="EU47" s="139">
        <f t="shared" si="178"/>
        <v>0</v>
      </c>
      <c r="EV47" s="139">
        <f t="shared" si="179"/>
        <v>0</v>
      </c>
      <c r="EW47" s="139">
        <f t="shared" si="180"/>
        <v>0</v>
      </c>
      <c r="EX47" s="139">
        <f t="shared" si="181"/>
        <v>0</v>
      </c>
      <c r="EY47" s="139">
        <f t="shared" si="182"/>
        <v>0</v>
      </c>
      <c r="EZ47" s="139">
        <f t="shared" si="183"/>
        <v>0</v>
      </c>
      <c r="FA47" s="139">
        <f t="shared" si="184"/>
        <v>0</v>
      </c>
      <c r="FB47" s="139">
        <f t="shared" si="185"/>
        <v>0</v>
      </c>
      <c r="FC47" s="139">
        <f t="shared" si="186"/>
        <v>0</v>
      </c>
      <c r="FD47" s="139">
        <f t="shared" si="187"/>
        <v>0</v>
      </c>
      <c r="FE47" s="139">
        <f t="shared" si="188"/>
        <v>0</v>
      </c>
      <c r="FF47" s="139">
        <f t="shared" si="189"/>
        <v>10.368</v>
      </c>
      <c r="FG47" s="139">
        <f t="shared" si="190"/>
        <v>0</v>
      </c>
      <c r="FH47" s="139">
        <f t="shared" si="191"/>
        <v>0</v>
      </c>
      <c r="FI47" s="139">
        <f t="shared" si="192"/>
        <v>0</v>
      </c>
      <c r="FJ47" s="139">
        <f t="shared" si="193"/>
        <v>0</v>
      </c>
      <c r="FK47" s="139">
        <f t="shared" si="194"/>
        <v>0</v>
      </c>
      <c r="FL47" s="139">
        <f t="shared" si="195"/>
        <v>0</v>
      </c>
      <c r="FM47" s="139">
        <f t="shared" si="196"/>
        <v>0</v>
      </c>
      <c r="FN47" s="139">
        <f t="shared" si="197"/>
        <v>0</v>
      </c>
      <c r="FO47" s="139">
        <f t="shared" si="198"/>
        <v>0</v>
      </c>
      <c r="FP47" s="139">
        <f t="shared" si="199"/>
        <v>0</v>
      </c>
      <c r="FQ47" s="139">
        <f t="shared" si="200"/>
        <v>0</v>
      </c>
      <c r="FR47" s="139">
        <f t="shared" si="201"/>
        <v>0</v>
      </c>
      <c r="FS47" s="139">
        <f t="shared" si="202"/>
        <v>0</v>
      </c>
      <c r="FT47" s="139">
        <f t="shared" si="203"/>
        <v>0</v>
      </c>
      <c r="FU47" s="139">
        <f t="shared" si="204"/>
        <v>0</v>
      </c>
      <c r="FV47" s="139">
        <f t="shared" si="205"/>
        <v>0</v>
      </c>
      <c r="FW47" s="139">
        <f t="shared" si="206"/>
        <v>0</v>
      </c>
      <c r="FX47" s="139">
        <f t="shared" si="207"/>
        <v>0</v>
      </c>
      <c r="FY47" s="139">
        <f t="shared" si="208"/>
        <v>0</v>
      </c>
      <c r="FZ47" s="139">
        <f t="shared" si="209"/>
        <v>0</v>
      </c>
      <c r="GA47" s="139">
        <f t="shared" si="210"/>
        <v>0</v>
      </c>
      <c r="GB47" s="139">
        <f t="shared" si="211"/>
        <v>0</v>
      </c>
      <c r="GC47" s="139">
        <f t="shared" si="212"/>
        <v>0</v>
      </c>
      <c r="GD47" s="139">
        <f t="shared" si="213"/>
        <v>0</v>
      </c>
      <c r="GE47" s="139">
        <f t="shared" si="214"/>
        <v>0</v>
      </c>
      <c r="GF47" s="139">
        <f t="shared" si="215"/>
        <v>0</v>
      </c>
      <c r="GG47" s="139">
        <f t="shared" si="216"/>
        <v>0</v>
      </c>
      <c r="GH47" s="139">
        <f t="shared" si="217"/>
        <v>0</v>
      </c>
      <c r="GI47" s="139">
        <f t="shared" si="218"/>
        <v>0</v>
      </c>
      <c r="GJ47" s="139">
        <f t="shared" si="219"/>
        <v>0</v>
      </c>
      <c r="GK47" s="139">
        <f t="shared" si="220"/>
        <v>0</v>
      </c>
      <c r="GL47" s="139">
        <f t="shared" si="221"/>
        <v>0</v>
      </c>
      <c r="GM47" s="101">
        <f t="shared" si="121"/>
        <v>11.16</v>
      </c>
      <c r="GN47" s="163">
        <f t="shared" si="124"/>
        <v>2</v>
      </c>
      <c r="GO47" s="21" t="str">
        <f t="shared" si="125"/>
        <v>ANDONI GUTIERREZ</v>
      </c>
      <c r="GP47" s="22" t="str">
        <f t="shared" si="126"/>
        <v>GCC</v>
      </c>
      <c r="GQ47" s="316">
        <v>42</v>
      </c>
      <c r="GR47" s="354">
        <f t="shared" si="127"/>
        <v>5.58</v>
      </c>
    </row>
    <row r="48" spans="1:200" ht="12.75" x14ac:dyDescent="0.2">
      <c r="A48" s="79">
        <f t="shared" si="128"/>
        <v>43</v>
      </c>
      <c r="B48" s="26" t="s">
        <v>158</v>
      </c>
      <c r="C48" s="61" t="s">
        <v>105</v>
      </c>
      <c r="D48" s="410">
        <v>38897</v>
      </c>
      <c r="E48" s="86" t="str">
        <f t="shared" si="122"/>
        <v>JUV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>
        <v>8</v>
      </c>
      <c r="CM48" s="101"/>
      <c r="CN48" s="101"/>
      <c r="CO48" s="101"/>
      <c r="CP48" s="101"/>
      <c r="CQ48" s="101"/>
      <c r="CR48" s="101"/>
      <c r="CS48" s="101"/>
      <c r="CT48" s="101"/>
      <c r="CU48" s="101"/>
      <c r="CV48" s="163">
        <f t="shared" si="123"/>
        <v>1</v>
      </c>
      <c r="CW48" s="139">
        <f t="shared" si="129"/>
        <v>0</v>
      </c>
      <c r="CX48" s="139">
        <f t="shared" si="130"/>
        <v>0</v>
      </c>
      <c r="CY48" s="139">
        <f t="shared" si="131"/>
        <v>0</v>
      </c>
      <c r="CZ48" s="139">
        <f t="shared" si="132"/>
        <v>0</v>
      </c>
      <c r="DA48" s="139">
        <f t="shared" si="133"/>
        <v>0</v>
      </c>
      <c r="DB48" s="139">
        <f t="shared" si="134"/>
        <v>0</v>
      </c>
      <c r="DC48" s="139">
        <f t="shared" si="135"/>
        <v>0</v>
      </c>
      <c r="DD48" s="139">
        <f t="shared" si="136"/>
        <v>0</v>
      </c>
      <c r="DE48" s="139">
        <f t="shared" si="137"/>
        <v>0</v>
      </c>
      <c r="DF48" s="139">
        <f t="shared" si="138"/>
        <v>0</v>
      </c>
      <c r="DG48" s="139">
        <f t="shared" si="139"/>
        <v>0</v>
      </c>
      <c r="DH48" s="139">
        <f t="shared" si="222"/>
        <v>0</v>
      </c>
      <c r="DI48" s="139">
        <f t="shared" si="140"/>
        <v>0</v>
      </c>
      <c r="DJ48" s="139">
        <f t="shared" si="141"/>
        <v>0</v>
      </c>
      <c r="DK48" s="139">
        <f t="shared" si="142"/>
        <v>0</v>
      </c>
      <c r="DL48" s="139">
        <f t="shared" si="143"/>
        <v>0</v>
      </c>
      <c r="DM48" s="139">
        <f t="shared" si="144"/>
        <v>0</v>
      </c>
      <c r="DN48" s="139">
        <f t="shared" si="145"/>
        <v>0</v>
      </c>
      <c r="DO48" s="139">
        <f t="shared" si="146"/>
        <v>0</v>
      </c>
      <c r="DP48" s="139">
        <f t="shared" si="147"/>
        <v>0</v>
      </c>
      <c r="DQ48" s="139">
        <f t="shared" si="148"/>
        <v>0</v>
      </c>
      <c r="DR48" s="139">
        <f t="shared" si="149"/>
        <v>0</v>
      </c>
      <c r="DS48" s="139">
        <f t="shared" si="150"/>
        <v>0</v>
      </c>
      <c r="DT48" s="139">
        <f t="shared" si="151"/>
        <v>0</v>
      </c>
      <c r="DU48" s="139">
        <f t="shared" si="152"/>
        <v>0</v>
      </c>
      <c r="DV48" s="139">
        <f t="shared" si="153"/>
        <v>0</v>
      </c>
      <c r="DW48" s="139">
        <f t="shared" si="154"/>
        <v>0</v>
      </c>
      <c r="DX48" s="139">
        <f t="shared" si="155"/>
        <v>0</v>
      </c>
      <c r="DY48" s="139">
        <f t="shared" si="156"/>
        <v>0</v>
      </c>
      <c r="DZ48" s="139">
        <f t="shared" si="157"/>
        <v>0</v>
      </c>
      <c r="EA48" s="139">
        <f t="shared" si="158"/>
        <v>0</v>
      </c>
      <c r="EB48" s="139">
        <f t="shared" si="159"/>
        <v>0</v>
      </c>
      <c r="EC48" s="139">
        <f t="shared" si="160"/>
        <v>0</v>
      </c>
      <c r="ED48" s="139">
        <f t="shared" si="161"/>
        <v>0</v>
      </c>
      <c r="EE48" s="139">
        <f t="shared" si="162"/>
        <v>0</v>
      </c>
      <c r="EF48" s="139">
        <f t="shared" si="163"/>
        <v>0</v>
      </c>
      <c r="EG48" s="139">
        <f t="shared" si="164"/>
        <v>0</v>
      </c>
      <c r="EH48" s="139">
        <f t="shared" si="165"/>
        <v>0</v>
      </c>
      <c r="EI48" s="139">
        <f t="shared" si="166"/>
        <v>0</v>
      </c>
      <c r="EJ48" s="139">
        <f t="shared" si="167"/>
        <v>0</v>
      </c>
      <c r="EK48" s="139">
        <f t="shared" si="168"/>
        <v>0</v>
      </c>
      <c r="EL48" s="139">
        <f t="shared" si="169"/>
        <v>0</v>
      </c>
      <c r="EM48" s="139">
        <f t="shared" si="170"/>
        <v>0</v>
      </c>
      <c r="EN48" s="139">
        <f t="shared" si="171"/>
        <v>0</v>
      </c>
      <c r="EO48" s="139">
        <f t="shared" si="172"/>
        <v>0</v>
      </c>
      <c r="EP48" s="139">
        <f t="shared" si="173"/>
        <v>0</v>
      </c>
      <c r="EQ48" s="139">
        <f t="shared" si="174"/>
        <v>0</v>
      </c>
      <c r="ER48" s="139">
        <f t="shared" si="175"/>
        <v>0</v>
      </c>
      <c r="ES48" s="139">
        <f t="shared" si="176"/>
        <v>0</v>
      </c>
      <c r="ET48" s="139">
        <f t="shared" si="177"/>
        <v>0</v>
      </c>
      <c r="EU48" s="139">
        <f t="shared" si="178"/>
        <v>0</v>
      </c>
      <c r="EV48" s="139">
        <f t="shared" si="179"/>
        <v>0</v>
      </c>
      <c r="EW48" s="139">
        <f t="shared" si="180"/>
        <v>0</v>
      </c>
      <c r="EX48" s="139">
        <f t="shared" si="181"/>
        <v>0</v>
      </c>
      <c r="EY48" s="139">
        <f t="shared" si="182"/>
        <v>0</v>
      </c>
      <c r="EZ48" s="139">
        <f t="shared" si="183"/>
        <v>0</v>
      </c>
      <c r="FA48" s="139">
        <f t="shared" si="184"/>
        <v>0</v>
      </c>
      <c r="FB48" s="139">
        <f t="shared" si="185"/>
        <v>0</v>
      </c>
      <c r="FC48" s="139">
        <f t="shared" si="186"/>
        <v>0</v>
      </c>
      <c r="FD48" s="139">
        <f t="shared" si="187"/>
        <v>0</v>
      </c>
      <c r="FE48" s="139">
        <f t="shared" si="188"/>
        <v>0</v>
      </c>
      <c r="FF48" s="139">
        <f t="shared" si="189"/>
        <v>0</v>
      </c>
      <c r="FG48" s="139">
        <f t="shared" si="190"/>
        <v>0</v>
      </c>
      <c r="FH48" s="139">
        <f t="shared" si="191"/>
        <v>0</v>
      </c>
      <c r="FI48" s="139">
        <f t="shared" si="192"/>
        <v>0</v>
      </c>
      <c r="FJ48" s="139">
        <f t="shared" si="193"/>
        <v>0</v>
      </c>
      <c r="FK48" s="139">
        <f t="shared" si="194"/>
        <v>0</v>
      </c>
      <c r="FL48" s="139">
        <f t="shared" si="195"/>
        <v>0</v>
      </c>
      <c r="FM48" s="139">
        <f t="shared" si="196"/>
        <v>0</v>
      </c>
      <c r="FN48" s="139">
        <f t="shared" si="197"/>
        <v>0</v>
      </c>
      <c r="FO48" s="139">
        <f t="shared" si="198"/>
        <v>0</v>
      </c>
      <c r="FP48" s="139">
        <f t="shared" si="199"/>
        <v>0</v>
      </c>
      <c r="FQ48" s="139">
        <f t="shared" si="200"/>
        <v>0</v>
      </c>
      <c r="FR48" s="139">
        <f t="shared" si="201"/>
        <v>0</v>
      </c>
      <c r="FS48" s="139">
        <f t="shared" si="202"/>
        <v>0</v>
      </c>
      <c r="FT48" s="139">
        <f t="shared" si="203"/>
        <v>0</v>
      </c>
      <c r="FU48" s="139">
        <f t="shared" si="204"/>
        <v>0</v>
      </c>
      <c r="FV48" s="139">
        <f t="shared" si="205"/>
        <v>0</v>
      </c>
      <c r="FW48" s="139">
        <f t="shared" si="206"/>
        <v>0</v>
      </c>
      <c r="FX48" s="139">
        <f t="shared" si="207"/>
        <v>0</v>
      </c>
      <c r="FY48" s="139">
        <f t="shared" si="208"/>
        <v>0</v>
      </c>
      <c r="FZ48" s="139">
        <f t="shared" si="209"/>
        <v>0</v>
      </c>
      <c r="GA48" s="139">
        <f t="shared" si="210"/>
        <v>0</v>
      </c>
      <c r="GB48" s="139">
        <f t="shared" si="211"/>
        <v>0</v>
      </c>
      <c r="GC48" s="139">
        <f t="shared" si="212"/>
        <v>7.44</v>
      </c>
      <c r="GD48" s="139">
        <f t="shared" si="213"/>
        <v>0</v>
      </c>
      <c r="GE48" s="139">
        <f t="shared" si="214"/>
        <v>0</v>
      </c>
      <c r="GF48" s="139">
        <f t="shared" si="215"/>
        <v>0</v>
      </c>
      <c r="GG48" s="139">
        <f t="shared" si="216"/>
        <v>0</v>
      </c>
      <c r="GH48" s="139">
        <f t="shared" si="217"/>
        <v>0</v>
      </c>
      <c r="GI48" s="139">
        <f t="shared" si="218"/>
        <v>0</v>
      </c>
      <c r="GJ48" s="139">
        <f t="shared" si="219"/>
        <v>0</v>
      </c>
      <c r="GK48" s="139">
        <f t="shared" si="220"/>
        <v>0</v>
      </c>
      <c r="GL48" s="139">
        <f t="shared" si="221"/>
        <v>0</v>
      </c>
      <c r="GM48" s="101">
        <f t="shared" si="121"/>
        <v>7.44</v>
      </c>
      <c r="GN48" s="163">
        <f t="shared" si="124"/>
        <v>1</v>
      </c>
      <c r="GO48" s="21" t="str">
        <f t="shared" si="125"/>
        <v>DIEGO RIVERO</v>
      </c>
      <c r="GP48" s="22" t="str">
        <f t="shared" si="126"/>
        <v>GCC</v>
      </c>
      <c r="GQ48" s="316">
        <v>43</v>
      </c>
      <c r="GR48" s="354">
        <f t="shared" si="127"/>
        <v>7.44</v>
      </c>
    </row>
    <row r="49" spans="1:200" ht="12.75" x14ac:dyDescent="0.2">
      <c r="A49" s="79">
        <f t="shared" si="128"/>
        <v>44</v>
      </c>
      <c r="B49" s="28" t="s">
        <v>159</v>
      </c>
      <c r="C49" s="77" t="s">
        <v>109</v>
      </c>
      <c r="D49" s="179">
        <v>39310</v>
      </c>
      <c r="E49" s="86" t="str">
        <f t="shared" si="122"/>
        <v>JUV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>
        <v>9</v>
      </c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63">
        <f t="shared" si="123"/>
        <v>1</v>
      </c>
      <c r="CW49" s="139">
        <f t="shared" si="129"/>
        <v>0</v>
      </c>
      <c r="CX49" s="139">
        <f t="shared" si="130"/>
        <v>0</v>
      </c>
      <c r="CY49" s="139">
        <f t="shared" si="131"/>
        <v>0</v>
      </c>
      <c r="CZ49" s="139">
        <f t="shared" si="132"/>
        <v>0</v>
      </c>
      <c r="DA49" s="139">
        <f t="shared" si="133"/>
        <v>0</v>
      </c>
      <c r="DB49" s="139">
        <f t="shared" si="134"/>
        <v>0</v>
      </c>
      <c r="DC49" s="139">
        <f t="shared" si="135"/>
        <v>0</v>
      </c>
      <c r="DD49" s="139">
        <f t="shared" si="136"/>
        <v>0</v>
      </c>
      <c r="DE49" s="139">
        <f t="shared" si="137"/>
        <v>0</v>
      </c>
      <c r="DF49" s="139">
        <f t="shared" si="138"/>
        <v>0</v>
      </c>
      <c r="DG49" s="139">
        <f t="shared" si="139"/>
        <v>0</v>
      </c>
      <c r="DH49" s="139">
        <f t="shared" si="222"/>
        <v>0</v>
      </c>
      <c r="DI49" s="139">
        <f t="shared" si="140"/>
        <v>0</v>
      </c>
      <c r="DJ49" s="139">
        <f t="shared" si="141"/>
        <v>0</v>
      </c>
      <c r="DK49" s="139">
        <f t="shared" si="142"/>
        <v>0</v>
      </c>
      <c r="DL49" s="139">
        <f t="shared" si="143"/>
        <v>0</v>
      </c>
      <c r="DM49" s="139">
        <f t="shared" si="144"/>
        <v>0</v>
      </c>
      <c r="DN49" s="139">
        <f t="shared" si="145"/>
        <v>0</v>
      </c>
      <c r="DO49" s="139">
        <f t="shared" si="146"/>
        <v>0</v>
      </c>
      <c r="DP49" s="139">
        <f t="shared" si="147"/>
        <v>0</v>
      </c>
      <c r="DQ49" s="139">
        <f t="shared" si="148"/>
        <v>0</v>
      </c>
      <c r="DR49" s="139">
        <f t="shared" si="149"/>
        <v>0</v>
      </c>
      <c r="DS49" s="139">
        <f t="shared" si="150"/>
        <v>0</v>
      </c>
      <c r="DT49" s="139">
        <f t="shared" si="151"/>
        <v>0</v>
      </c>
      <c r="DU49" s="139">
        <f t="shared" si="152"/>
        <v>0</v>
      </c>
      <c r="DV49" s="139">
        <f t="shared" si="153"/>
        <v>0</v>
      </c>
      <c r="DW49" s="139">
        <f t="shared" si="154"/>
        <v>0</v>
      </c>
      <c r="DX49" s="139">
        <f t="shared" si="155"/>
        <v>0</v>
      </c>
      <c r="DY49" s="139">
        <f t="shared" si="156"/>
        <v>0</v>
      </c>
      <c r="DZ49" s="139">
        <f t="shared" si="157"/>
        <v>0</v>
      </c>
      <c r="EA49" s="139">
        <f t="shared" si="158"/>
        <v>0</v>
      </c>
      <c r="EB49" s="139">
        <f t="shared" si="159"/>
        <v>3.96</v>
      </c>
      <c r="EC49" s="139">
        <f t="shared" si="160"/>
        <v>0</v>
      </c>
      <c r="ED49" s="139">
        <f t="shared" si="161"/>
        <v>0</v>
      </c>
      <c r="EE49" s="139">
        <f t="shared" si="162"/>
        <v>0</v>
      </c>
      <c r="EF49" s="139">
        <f t="shared" si="163"/>
        <v>0</v>
      </c>
      <c r="EG49" s="139">
        <f t="shared" si="164"/>
        <v>0</v>
      </c>
      <c r="EH49" s="139">
        <f t="shared" si="165"/>
        <v>0</v>
      </c>
      <c r="EI49" s="139">
        <f t="shared" si="166"/>
        <v>0</v>
      </c>
      <c r="EJ49" s="139">
        <f t="shared" si="167"/>
        <v>0</v>
      </c>
      <c r="EK49" s="139">
        <f t="shared" si="168"/>
        <v>0</v>
      </c>
      <c r="EL49" s="139">
        <f t="shared" si="169"/>
        <v>0</v>
      </c>
      <c r="EM49" s="139">
        <f t="shared" si="170"/>
        <v>0</v>
      </c>
      <c r="EN49" s="139">
        <f t="shared" si="171"/>
        <v>0</v>
      </c>
      <c r="EO49" s="139">
        <f t="shared" si="172"/>
        <v>0</v>
      </c>
      <c r="EP49" s="139">
        <f t="shared" si="173"/>
        <v>0</v>
      </c>
      <c r="EQ49" s="139">
        <f t="shared" si="174"/>
        <v>0</v>
      </c>
      <c r="ER49" s="139">
        <f t="shared" si="175"/>
        <v>0</v>
      </c>
      <c r="ES49" s="139">
        <f t="shared" si="176"/>
        <v>0</v>
      </c>
      <c r="ET49" s="139">
        <f t="shared" si="177"/>
        <v>0</v>
      </c>
      <c r="EU49" s="139">
        <f t="shared" si="178"/>
        <v>0</v>
      </c>
      <c r="EV49" s="139">
        <f t="shared" si="179"/>
        <v>0</v>
      </c>
      <c r="EW49" s="139">
        <f t="shared" si="180"/>
        <v>0</v>
      </c>
      <c r="EX49" s="139">
        <f t="shared" si="181"/>
        <v>0</v>
      </c>
      <c r="EY49" s="139">
        <f t="shared" si="182"/>
        <v>0</v>
      </c>
      <c r="EZ49" s="139">
        <f t="shared" si="183"/>
        <v>0</v>
      </c>
      <c r="FA49" s="139">
        <f t="shared" si="184"/>
        <v>0</v>
      </c>
      <c r="FB49" s="139">
        <f t="shared" si="185"/>
        <v>0</v>
      </c>
      <c r="FC49" s="139">
        <f t="shared" si="186"/>
        <v>0</v>
      </c>
      <c r="FD49" s="139">
        <f t="shared" si="187"/>
        <v>0</v>
      </c>
      <c r="FE49" s="139">
        <f t="shared" si="188"/>
        <v>0</v>
      </c>
      <c r="FF49" s="139">
        <f t="shared" si="189"/>
        <v>0</v>
      </c>
      <c r="FG49" s="139">
        <f t="shared" si="190"/>
        <v>0</v>
      </c>
      <c r="FH49" s="139">
        <f t="shared" si="191"/>
        <v>0</v>
      </c>
      <c r="FI49" s="139">
        <f t="shared" si="192"/>
        <v>0</v>
      </c>
      <c r="FJ49" s="139">
        <f t="shared" si="193"/>
        <v>0</v>
      </c>
      <c r="FK49" s="139">
        <f t="shared" si="194"/>
        <v>0</v>
      </c>
      <c r="FL49" s="139">
        <f t="shared" si="195"/>
        <v>0</v>
      </c>
      <c r="FM49" s="139">
        <f t="shared" si="196"/>
        <v>0</v>
      </c>
      <c r="FN49" s="139">
        <f t="shared" si="197"/>
        <v>0</v>
      </c>
      <c r="FO49" s="139">
        <f t="shared" si="198"/>
        <v>0</v>
      </c>
      <c r="FP49" s="139">
        <f t="shared" si="199"/>
        <v>0</v>
      </c>
      <c r="FQ49" s="139">
        <f t="shared" si="200"/>
        <v>0</v>
      </c>
      <c r="FR49" s="139">
        <f t="shared" si="201"/>
        <v>0</v>
      </c>
      <c r="FS49" s="139">
        <f t="shared" si="202"/>
        <v>0</v>
      </c>
      <c r="FT49" s="139">
        <f t="shared" si="203"/>
        <v>0</v>
      </c>
      <c r="FU49" s="139">
        <f t="shared" si="204"/>
        <v>0</v>
      </c>
      <c r="FV49" s="139">
        <f t="shared" si="205"/>
        <v>0</v>
      </c>
      <c r="FW49" s="139">
        <f t="shared" si="206"/>
        <v>0</v>
      </c>
      <c r="FX49" s="139">
        <f t="shared" si="207"/>
        <v>0</v>
      </c>
      <c r="FY49" s="139">
        <f t="shared" si="208"/>
        <v>0</v>
      </c>
      <c r="FZ49" s="139">
        <f t="shared" si="209"/>
        <v>0</v>
      </c>
      <c r="GA49" s="139">
        <f t="shared" si="210"/>
        <v>0</v>
      </c>
      <c r="GB49" s="139">
        <f t="shared" si="211"/>
        <v>0</v>
      </c>
      <c r="GC49" s="139">
        <f t="shared" si="212"/>
        <v>0</v>
      </c>
      <c r="GD49" s="139">
        <f t="shared" si="213"/>
        <v>0</v>
      </c>
      <c r="GE49" s="139">
        <f t="shared" si="214"/>
        <v>0</v>
      </c>
      <c r="GF49" s="139">
        <f t="shared" si="215"/>
        <v>0</v>
      </c>
      <c r="GG49" s="139">
        <f t="shared" si="216"/>
        <v>0</v>
      </c>
      <c r="GH49" s="139">
        <f t="shared" si="217"/>
        <v>0</v>
      </c>
      <c r="GI49" s="139">
        <f t="shared" si="218"/>
        <v>0</v>
      </c>
      <c r="GJ49" s="139">
        <f t="shared" si="219"/>
        <v>0</v>
      </c>
      <c r="GK49" s="139">
        <f t="shared" si="220"/>
        <v>0</v>
      </c>
      <c r="GL49" s="139">
        <f t="shared" si="221"/>
        <v>0</v>
      </c>
      <c r="GM49" s="140">
        <f t="shared" si="121"/>
        <v>3.96</v>
      </c>
      <c r="GN49" s="163">
        <f t="shared" si="124"/>
        <v>1</v>
      </c>
      <c r="GO49" s="21" t="str">
        <f t="shared" si="125"/>
        <v>DIEGO LEON G</v>
      </c>
      <c r="GP49" s="22" t="str">
        <f t="shared" si="126"/>
        <v>VAGC</v>
      </c>
      <c r="GQ49" s="316">
        <v>44</v>
      </c>
      <c r="GR49" s="354">
        <f t="shared" si="127"/>
        <v>3.96</v>
      </c>
    </row>
    <row r="50" spans="1:200" ht="12.75" x14ac:dyDescent="0.2">
      <c r="A50" s="79">
        <f t="shared" si="128"/>
        <v>45</v>
      </c>
      <c r="B50" s="26" t="s">
        <v>161</v>
      </c>
      <c r="C50" s="61" t="s">
        <v>122</v>
      </c>
      <c r="D50" s="69">
        <v>39875</v>
      </c>
      <c r="E50" s="86" t="str">
        <f t="shared" si="122"/>
        <v>PJUV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>
        <v>5.4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63">
        <f t="shared" si="123"/>
        <v>1</v>
      </c>
      <c r="CW50" s="139">
        <f t="shared" si="129"/>
        <v>0</v>
      </c>
      <c r="CX50" s="139">
        <f t="shared" si="130"/>
        <v>0</v>
      </c>
      <c r="CY50" s="139">
        <f t="shared" si="131"/>
        <v>0</v>
      </c>
      <c r="CZ50" s="139">
        <f t="shared" si="132"/>
        <v>0</v>
      </c>
      <c r="DA50" s="139">
        <f t="shared" si="133"/>
        <v>0</v>
      </c>
      <c r="DB50" s="139">
        <f t="shared" si="134"/>
        <v>0</v>
      </c>
      <c r="DC50" s="139">
        <f t="shared" si="135"/>
        <v>0</v>
      </c>
      <c r="DD50" s="139">
        <f t="shared" si="136"/>
        <v>0</v>
      </c>
      <c r="DE50" s="139">
        <f t="shared" si="137"/>
        <v>0</v>
      </c>
      <c r="DF50" s="139">
        <f t="shared" si="138"/>
        <v>0</v>
      </c>
      <c r="DG50" s="139">
        <f t="shared" si="139"/>
        <v>0</v>
      </c>
      <c r="DH50" s="139">
        <f t="shared" si="222"/>
        <v>0</v>
      </c>
      <c r="DI50" s="139">
        <f t="shared" si="140"/>
        <v>0</v>
      </c>
      <c r="DJ50" s="139">
        <f t="shared" si="141"/>
        <v>0</v>
      </c>
      <c r="DK50" s="139">
        <f t="shared" si="142"/>
        <v>0</v>
      </c>
      <c r="DL50" s="139">
        <f t="shared" si="143"/>
        <v>1.998</v>
      </c>
      <c r="DM50" s="139">
        <f t="shared" si="144"/>
        <v>0</v>
      </c>
      <c r="DN50" s="139">
        <f t="shared" si="145"/>
        <v>0</v>
      </c>
      <c r="DO50" s="139">
        <f t="shared" si="146"/>
        <v>0</v>
      </c>
      <c r="DP50" s="139">
        <f t="shared" si="147"/>
        <v>0</v>
      </c>
      <c r="DQ50" s="139">
        <f t="shared" si="148"/>
        <v>0</v>
      </c>
      <c r="DR50" s="139">
        <f t="shared" si="149"/>
        <v>0</v>
      </c>
      <c r="DS50" s="139">
        <f t="shared" si="150"/>
        <v>0</v>
      </c>
      <c r="DT50" s="139">
        <f t="shared" si="151"/>
        <v>0</v>
      </c>
      <c r="DU50" s="139">
        <f t="shared" si="152"/>
        <v>0</v>
      </c>
      <c r="DV50" s="139">
        <f t="shared" si="153"/>
        <v>0</v>
      </c>
      <c r="DW50" s="139">
        <f t="shared" si="154"/>
        <v>0</v>
      </c>
      <c r="DX50" s="139">
        <f t="shared" si="155"/>
        <v>0</v>
      </c>
      <c r="DY50" s="139">
        <f t="shared" si="156"/>
        <v>0</v>
      </c>
      <c r="DZ50" s="139">
        <f t="shared" si="157"/>
        <v>0</v>
      </c>
      <c r="EA50" s="139">
        <f t="shared" si="158"/>
        <v>0</v>
      </c>
      <c r="EB50" s="139">
        <f t="shared" si="159"/>
        <v>0</v>
      </c>
      <c r="EC50" s="139">
        <f t="shared" si="160"/>
        <v>0</v>
      </c>
      <c r="ED50" s="139">
        <f t="shared" si="161"/>
        <v>0</v>
      </c>
      <c r="EE50" s="139">
        <f t="shared" si="162"/>
        <v>0</v>
      </c>
      <c r="EF50" s="139">
        <f t="shared" si="163"/>
        <v>0</v>
      </c>
      <c r="EG50" s="139">
        <f t="shared" si="164"/>
        <v>0</v>
      </c>
      <c r="EH50" s="139">
        <f t="shared" si="165"/>
        <v>0</v>
      </c>
      <c r="EI50" s="139">
        <f t="shared" si="166"/>
        <v>0</v>
      </c>
      <c r="EJ50" s="139">
        <f t="shared" si="167"/>
        <v>0</v>
      </c>
      <c r="EK50" s="139">
        <f t="shared" si="168"/>
        <v>0</v>
      </c>
      <c r="EL50" s="139">
        <f t="shared" si="169"/>
        <v>0</v>
      </c>
      <c r="EM50" s="139">
        <f t="shared" si="170"/>
        <v>0</v>
      </c>
      <c r="EN50" s="139">
        <f t="shared" si="171"/>
        <v>0</v>
      </c>
      <c r="EO50" s="139">
        <f t="shared" si="172"/>
        <v>0</v>
      </c>
      <c r="EP50" s="139">
        <f t="shared" si="173"/>
        <v>0</v>
      </c>
      <c r="EQ50" s="139">
        <f t="shared" si="174"/>
        <v>0</v>
      </c>
      <c r="ER50" s="139">
        <f t="shared" si="175"/>
        <v>0</v>
      </c>
      <c r="ES50" s="139">
        <f t="shared" si="176"/>
        <v>0</v>
      </c>
      <c r="ET50" s="139">
        <f t="shared" si="177"/>
        <v>0</v>
      </c>
      <c r="EU50" s="139">
        <f t="shared" si="178"/>
        <v>0</v>
      </c>
      <c r="EV50" s="139">
        <f t="shared" si="179"/>
        <v>0</v>
      </c>
      <c r="EW50" s="139">
        <f t="shared" si="180"/>
        <v>0</v>
      </c>
      <c r="EX50" s="139">
        <f t="shared" si="181"/>
        <v>0</v>
      </c>
      <c r="EY50" s="139">
        <f t="shared" si="182"/>
        <v>0</v>
      </c>
      <c r="EZ50" s="139">
        <f t="shared" si="183"/>
        <v>0</v>
      </c>
      <c r="FA50" s="139">
        <f t="shared" si="184"/>
        <v>0</v>
      </c>
      <c r="FB50" s="139">
        <f t="shared" si="185"/>
        <v>0</v>
      </c>
      <c r="FC50" s="139">
        <f t="shared" si="186"/>
        <v>0</v>
      </c>
      <c r="FD50" s="139">
        <f t="shared" si="187"/>
        <v>0</v>
      </c>
      <c r="FE50" s="139">
        <f t="shared" si="188"/>
        <v>0</v>
      </c>
      <c r="FF50" s="139">
        <f t="shared" si="189"/>
        <v>0</v>
      </c>
      <c r="FG50" s="139">
        <f t="shared" si="190"/>
        <v>0</v>
      </c>
      <c r="FH50" s="139">
        <f t="shared" si="191"/>
        <v>0</v>
      </c>
      <c r="FI50" s="139">
        <f t="shared" si="192"/>
        <v>0</v>
      </c>
      <c r="FJ50" s="139">
        <f t="shared" si="193"/>
        <v>0</v>
      </c>
      <c r="FK50" s="139">
        <f t="shared" si="194"/>
        <v>0</v>
      </c>
      <c r="FL50" s="139">
        <f t="shared" si="195"/>
        <v>0</v>
      </c>
      <c r="FM50" s="139">
        <f t="shared" si="196"/>
        <v>0</v>
      </c>
      <c r="FN50" s="139">
        <f t="shared" si="197"/>
        <v>0</v>
      </c>
      <c r="FO50" s="139">
        <f t="shared" si="198"/>
        <v>0</v>
      </c>
      <c r="FP50" s="139">
        <f t="shared" si="199"/>
        <v>0</v>
      </c>
      <c r="FQ50" s="139">
        <f t="shared" si="200"/>
        <v>0</v>
      </c>
      <c r="FR50" s="139">
        <f t="shared" si="201"/>
        <v>0</v>
      </c>
      <c r="FS50" s="139">
        <f t="shared" si="202"/>
        <v>0</v>
      </c>
      <c r="FT50" s="139">
        <f t="shared" si="203"/>
        <v>0</v>
      </c>
      <c r="FU50" s="139">
        <f t="shared" si="204"/>
        <v>0</v>
      </c>
      <c r="FV50" s="139">
        <f t="shared" si="205"/>
        <v>0</v>
      </c>
      <c r="FW50" s="139">
        <f t="shared" si="206"/>
        <v>0</v>
      </c>
      <c r="FX50" s="139">
        <f t="shared" si="207"/>
        <v>0</v>
      </c>
      <c r="FY50" s="139">
        <f t="shared" si="208"/>
        <v>0</v>
      </c>
      <c r="FZ50" s="139">
        <f t="shared" si="209"/>
        <v>0</v>
      </c>
      <c r="GA50" s="139">
        <f t="shared" si="210"/>
        <v>0</v>
      </c>
      <c r="GB50" s="139">
        <f t="shared" si="211"/>
        <v>0</v>
      </c>
      <c r="GC50" s="139">
        <f t="shared" si="212"/>
        <v>0</v>
      </c>
      <c r="GD50" s="139">
        <f t="shared" si="213"/>
        <v>0</v>
      </c>
      <c r="GE50" s="139">
        <f t="shared" si="214"/>
        <v>0</v>
      </c>
      <c r="GF50" s="139">
        <f t="shared" si="215"/>
        <v>0</v>
      </c>
      <c r="GG50" s="139">
        <f t="shared" si="216"/>
        <v>0</v>
      </c>
      <c r="GH50" s="139">
        <f t="shared" si="217"/>
        <v>0</v>
      </c>
      <c r="GI50" s="139">
        <f t="shared" si="218"/>
        <v>0</v>
      </c>
      <c r="GJ50" s="139">
        <f t="shared" si="219"/>
        <v>0</v>
      </c>
      <c r="GK50" s="139">
        <f t="shared" si="220"/>
        <v>0</v>
      </c>
      <c r="GL50" s="130">
        <f t="shared" si="221"/>
        <v>0</v>
      </c>
      <c r="GM50" s="101">
        <f t="shared" si="121"/>
        <v>1.998</v>
      </c>
      <c r="GN50" s="163">
        <f t="shared" si="124"/>
        <v>1</v>
      </c>
      <c r="GO50" s="21" t="str">
        <f t="shared" si="125"/>
        <v>HECTOR CASTILLO</v>
      </c>
      <c r="GP50" s="22" t="str">
        <f t="shared" si="126"/>
        <v>JGC</v>
      </c>
      <c r="GQ50" s="316">
        <v>45</v>
      </c>
      <c r="GR50" s="354">
        <f t="shared" si="127"/>
        <v>1.998</v>
      </c>
    </row>
    <row r="51" spans="1:200" ht="12.75" x14ac:dyDescent="0.2">
      <c r="A51" s="79">
        <f t="shared" si="128"/>
        <v>46</v>
      </c>
      <c r="B51" s="26" t="s">
        <v>162</v>
      </c>
      <c r="C51" s="61" t="s">
        <v>122</v>
      </c>
      <c r="D51" s="96">
        <v>40074</v>
      </c>
      <c r="E51" s="86" t="str">
        <f t="shared" si="122"/>
        <v>PJUV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>
        <v>2</v>
      </c>
      <c r="CM51" s="101"/>
      <c r="CN51" s="101"/>
      <c r="CO51" s="101"/>
      <c r="CP51" s="101"/>
      <c r="CQ51" s="101"/>
      <c r="CR51" s="101"/>
      <c r="CS51" s="101"/>
      <c r="CT51" s="101"/>
      <c r="CU51" s="101"/>
      <c r="CV51" s="163">
        <f t="shared" si="123"/>
        <v>1</v>
      </c>
      <c r="CW51" s="139">
        <f t="shared" si="129"/>
        <v>0</v>
      </c>
      <c r="CX51" s="139">
        <f t="shared" si="130"/>
        <v>0</v>
      </c>
      <c r="CY51" s="139">
        <f t="shared" si="131"/>
        <v>0</v>
      </c>
      <c r="CZ51" s="139">
        <f t="shared" si="132"/>
        <v>0</v>
      </c>
      <c r="DA51" s="139">
        <f t="shared" si="133"/>
        <v>0</v>
      </c>
      <c r="DB51" s="139">
        <f t="shared" si="134"/>
        <v>0</v>
      </c>
      <c r="DC51" s="139">
        <f t="shared" si="135"/>
        <v>0</v>
      </c>
      <c r="DD51" s="139">
        <f t="shared" si="136"/>
        <v>0</v>
      </c>
      <c r="DE51" s="139">
        <f t="shared" si="137"/>
        <v>0</v>
      </c>
      <c r="DF51" s="139">
        <f t="shared" si="138"/>
        <v>0</v>
      </c>
      <c r="DG51" s="139">
        <f t="shared" si="139"/>
        <v>0</v>
      </c>
      <c r="DH51" s="139">
        <f t="shared" si="222"/>
        <v>0</v>
      </c>
      <c r="DI51" s="139">
        <f t="shared" si="140"/>
        <v>0</v>
      </c>
      <c r="DJ51" s="139">
        <f t="shared" si="141"/>
        <v>0</v>
      </c>
      <c r="DK51" s="139">
        <f t="shared" si="142"/>
        <v>0</v>
      </c>
      <c r="DL51" s="139">
        <f t="shared" si="143"/>
        <v>0</v>
      </c>
      <c r="DM51" s="139">
        <f t="shared" si="144"/>
        <v>0</v>
      </c>
      <c r="DN51" s="139">
        <f t="shared" si="145"/>
        <v>0</v>
      </c>
      <c r="DO51" s="139">
        <f t="shared" si="146"/>
        <v>0</v>
      </c>
      <c r="DP51" s="139">
        <f t="shared" si="147"/>
        <v>0</v>
      </c>
      <c r="DQ51" s="139">
        <f t="shared" si="148"/>
        <v>0</v>
      </c>
      <c r="DR51" s="139">
        <f t="shared" si="149"/>
        <v>0</v>
      </c>
      <c r="DS51" s="139">
        <f t="shared" si="150"/>
        <v>0</v>
      </c>
      <c r="DT51" s="139">
        <f t="shared" si="151"/>
        <v>0</v>
      </c>
      <c r="DU51" s="139">
        <f t="shared" si="152"/>
        <v>0</v>
      </c>
      <c r="DV51" s="139">
        <f t="shared" si="153"/>
        <v>0</v>
      </c>
      <c r="DW51" s="139">
        <f t="shared" si="154"/>
        <v>0</v>
      </c>
      <c r="DX51" s="139">
        <f t="shared" si="155"/>
        <v>0</v>
      </c>
      <c r="DY51" s="139">
        <f t="shared" si="156"/>
        <v>0</v>
      </c>
      <c r="DZ51" s="139">
        <f t="shared" si="157"/>
        <v>0</v>
      </c>
      <c r="EA51" s="139">
        <f t="shared" si="158"/>
        <v>0</v>
      </c>
      <c r="EB51" s="139">
        <f t="shared" si="159"/>
        <v>0</v>
      </c>
      <c r="EC51" s="139">
        <f t="shared" si="160"/>
        <v>0</v>
      </c>
      <c r="ED51" s="139">
        <f t="shared" si="161"/>
        <v>0</v>
      </c>
      <c r="EE51" s="139">
        <f t="shared" si="162"/>
        <v>0</v>
      </c>
      <c r="EF51" s="139">
        <f t="shared" si="163"/>
        <v>0</v>
      </c>
      <c r="EG51" s="139">
        <f t="shared" si="164"/>
        <v>0</v>
      </c>
      <c r="EH51" s="139">
        <f t="shared" si="165"/>
        <v>0</v>
      </c>
      <c r="EI51" s="139">
        <f t="shared" si="166"/>
        <v>0</v>
      </c>
      <c r="EJ51" s="139">
        <f t="shared" si="167"/>
        <v>0</v>
      </c>
      <c r="EK51" s="139">
        <f t="shared" si="168"/>
        <v>0</v>
      </c>
      <c r="EL51" s="139">
        <f t="shared" si="169"/>
        <v>0</v>
      </c>
      <c r="EM51" s="139">
        <f t="shared" si="170"/>
        <v>0</v>
      </c>
      <c r="EN51" s="139">
        <f t="shared" si="171"/>
        <v>0</v>
      </c>
      <c r="EO51" s="139">
        <f t="shared" si="172"/>
        <v>0</v>
      </c>
      <c r="EP51" s="139">
        <f t="shared" si="173"/>
        <v>0</v>
      </c>
      <c r="EQ51" s="139">
        <f t="shared" si="174"/>
        <v>0</v>
      </c>
      <c r="ER51" s="139">
        <f t="shared" si="175"/>
        <v>0</v>
      </c>
      <c r="ES51" s="139">
        <f t="shared" si="176"/>
        <v>0</v>
      </c>
      <c r="ET51" s="139">
        <f t="shared" si="177"/>
        <v>0</v>
      </c>
      <c r="EU51" s="139">
        <f t="shared" si="178"/>
        <v>0</v>
      </c>
      <c r="EV51" s="139">
        <f t="shared" si="179"/>
        <v>0</v>
      </c>
      <c r="EW51" s="139">
        <f t="shared" si="180"/>
        <v>0</v>
      </c>
      <c r="EX51" s="139">
        <f t="shared" si="181"/>
        <v>0</v>
      </c>
      <c r="EY51" s="139">
        <f t="shared" si="182"/>
        <v>0</v>
      </c>
      <c r="EZ51" s="139">
        <f t="shared" si="183"/>
        <v>0</v>
      </c>
      <c r="FA51" s="139">
        <f t="shared" si="184"/>
        <v>0</v>
      </c>
      <c r="FB51" s="139">
        <f t="shared" si="185"/>
        <v>0</v>
      </c>
      <c r="FC51" s="139">
        <f t="shared" si="186"/>
        <v>0</v>
      </c>
      <c r="FD51" s="139">
        <f t="shared" si="187"/>
        <v>0</v>
      </c>
      <c r="FE51" s="139">
        <f t="shared" si="188"/>
        <v>0</v>
      </c>
      <c r="FF51" s="139">
        <f t="shared" si="189"/>
        <v>0</v>
      </c>
      <c r="FG51" s="139">
        <f t="shared" si="190"/>
        <v>0</v>
      </c>
      <c r="FH51" s="139">
        <f t="shared" si="191"/>
        <v>0</v>
      </c>
      <c r="FI51" s="139">
        <f t="shared" si="192"/>
        <v>0</v>
      </c>
      <c r="FJ51" s="139">
        <f t="shared" si="193"/>
        <v>0</v>
      </c>
      <c r="FK51" s="139">
        <f t="shared" si="194"/>
        <v>0</v>
      </c>
      <c r="FL51" s="139">
        <f t="shared" si="195"/>
        <v>0</v>
      </c>
      <c r="FM51" s="139">
        <f t="shared" si="196"/>
        <v>0</v>
      </c>
      <c r="FN51" s="139">
        <f t="shared" si="197"/>
        <v>0</v>
      </c>
      <c r="FO51" s="139">
        <f t="shared" si="198"/>
        <v>0</v>
      </c>
      <c r="FP51" s="139">
        <f t="shared" si="199"/>
        <v>0</v>
      </c>
      <c r="FQ51" s="139">
        <f t="shared" si="200"/>
        <v>0</v>
      </c>
      <c r="FR51" s="139">
        <f t="shared" si="201"/>
        <v>0</v>
      </c>
      <c r="FS51" s="139">
        <f t="shared" si="202"/>
        <v>0</v>
      </c>
      <c r="FT51" s="139">
        <f t="shared" si="203"/>
        <v>0</v>
      </c>
      <c r="FU51" s="139">
        <f t="shared" si="204"/>
        <v>0</v>
      </c>
      <c r="FV51" s="139">
        <f t="shared" si="205"/>
        <v>0</v>
      </c>
      <c r="FW51" s="139">
        <f t="shared" si="206"/>
        <v>0</v>
      </c>
      <c r="FX51" s="139">
        <f t="shared" si="207"/>
        <v>0</v>
      </c>
      <c r="FY51" s="139">
        <f t="shared" si="208"/>
        <v>0</v>
      </c>
      <c r="FZ51" s="139">
        <f t="shared" si="209"/>
        <v>0</v>
      </c>
      <c r="GA51" s="139">
        <f t="shared" si="210"/>
        <v>0</v>
      </c>
      <c r="GB51" s="139">
        <f t="shared" si="211"/>
        <v>0</v>
      </c>
      <c r="GC51" s="139">
        <f t="shared" si="212"/>
        <v>1.86</v>
      </c>
      <c r="GD51" s="139">
        <f t="shared" si="213"/>
        <v>0</v>
      </c>
      <c r="GE51" s="139">
        <f t="shared" si="214"/>
        <v>0</v>
      </c>
      <c r="GF51" s="139">
        <f t="shared" si="215"/>
        <v>0</v>
      </c>
      <c r="GG51" s="139">
        <f t="shared" si="216"/>
        <v>0</v>
      </c>
      <c r="GH51" s="139">
        <f t="shared" si="217"/>
        <v>0</v>
      </c>
      <c r="GI51" s="139">
        <f t="shared" si="218"/>
        <v>0</v>
      </c>
      <c r="GJ51" s="139">
        <f t="shared" si="219"/>
        <v>0</v>
      </c>
      <c r="GK51" s="139">
        <f t="shared" si="220"/>
        <v>0</v>
      </c>
      <c r="GL51" s="130">
        <f t="shared" si="221"/>
        <v>0</v>
      </c>
      <c r="GM51" s="101">
        <f t="shared" si="121"/>
        <v>1.86</v>
      </c>
      <c r="GN51" s="163">
        <f t="shared" si="124"/>
        <v>1</v>
      </c>
      <c r="GO51" s="21" t="str">
        <f t="shared" si="125"/>
        <v>NICOLAS MOLERO</v>
      </c>
      <c r="GP51" s="22" t="str">
        <f t="shared" si="126"/>
        <v>JGC</v>
      </c>
      <c r="GQ51" s="316">
        <v>46</v>
      </c>
      <c r="GR51" s="354">
        <f t="shared" si="127"/>
        <v>1.86</v>
      </c>
    </row>
    <row r="52" spans="1:200" ht="12.75" x14ac:dyDescent="0.2">
      <c r="A52" s="79">
        <f t="shared" si="128"/>
        <v>47</v>
      </c>
      <c r="B52" s="38" t="s">
        <v>163</v>
      </c>
      <c r="C52" s="64" t="s">
        <v>122</v>
      </c>
      <c r="D52" s="93">
        <v>38845</v>
      </c>
      <c r="E52" s="86" t="str">
        <f t="shared" si="122"/>
        <v>JUV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>
        <v>3.6</v>
      </c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63">
        <f t="shared" si="123"/>
        <v>1</v>
      </c>
      <c r="CW52" s="139">
        <f t="shared" si="129"/>
        <v>0</v>
      </c>
      <c r="CX52" s="139">
        <f t="shared" si="130"/>
        <v>0</v>
      </c>
      <c r="CY52" s="139">
        <f t="shared" si="131"/>
        <v>0</v>
      </c>
      <c r="CZ52" s="139">
        <f t="shared" si="132"/>
        <v>0</v>
      </c>
      <c r="DA52" s="139">
        <f t="shared" si="133"/>
        <v>0</v>
      </c>
      <c r="DB52" s="139">
        <f t="shared" si="134"/>
        <v>0</v>
      </c>
      <c r="DC52" s="139">
        <f t="shared" si="135"/>
        <v>0</v>
      </c>
      <c r="DD52" s="139">
        <f t="shared" si="136"/>
        <v>0</v>
      </c>
      <c r="DE52" s="139">
        <f t="shared" si="137"/>
        <v>0</v>
      </c>
      <c r="DF52" s="139">
        <f t="shared" si="138"/>
        <v>0</v>
      </c>
      <c r="DG52" s="139">
        <f t="shared" si="139"/>
        <v>0</v>
      </c>
      <c r="DH52" s="139">
        <f t="shared" si="222"/>
        <v>0</v>
      </c>
      <c r="DI52" s="139">
        <f t="shared" si="140"/>
        <v>0</v>
      </c>
      <c r="DJ52" s="139">
        <f t="shared" si="141"/>
        <v>0</v>
      </c>
      <c r="DK52" s="139">
        <f t="shared" si="142"/>
        <v>0</v>
      </c>
      <c r="DL52" s="139">
        <f t="shared" si="143"/>
        <v>0</v>
      </c>
      <c r="DM52" s="139">
        <f t="shared" si="144"/>
        <v>0</v>
      </c>
      <c r="DN52" s="139">
        <f t="shared" si="145"/>
        <v>0</v>
      </c>
      <c r="DO52" s="139">
        <f t="shared" si="146"/>
        <v>0</v>
      </c>
      <c r="DP52" s="139">
        <f t="shared" si="147"/>
        <v>0</v>
      </c>
      <c r="DQ52" s="139">
        <f t="shared" si="148"/>
        <v>0</v>
      </c>
      <c r="DR52" s="139">
        <f t="shared" si="149"/>
        <v>0</v>
      </c>
      <c r="DS52" s="139">
        <f t="shared" si="150"/>
        <v>0</v>
      </c>
      <c r="DT52" s="139">
        <f t="shared" si="151"/>
        <v>0</v>
      </c>
      <c r="DU52" s="139">
        <f t="shared" si="152"/>
        <v>0</v>
      </c>
      <c r="DV52" s="139">
        <f t="shared" si="153"/>
        <v>0</v>
      </c>
      <c r="DW52" s="139">
        <f t="shared" si="154"/>
        <v>0</v>
      </c>
      <c r="DX52" s="139">
        <f t="shared" si="155"/>
        <v>0</v>
      </c>
      <c r="DY52" s="139">
        <f t="shared" si="156"/>
        <v>0</v>
      </c>
      <c r="DZ52" s="139">
        <f t="shared" si="157"/>
        <v>0</v>
      </c>
      <c r="EA52" s="139">
        <f t="shared" si="158"/>
        <v>0</v>
      </c>
      <c r="EB52" s="139">
        <f t="shared" si="159"/>
        <v>1.5840000000000001</v>
      </c>
      <c r="EC52" s="139">
        <f t="shared" si="160"/>
        <v>0</v>
      </c>
      <c r="ED52" s="139">
        <f t="shared" si="161"/>
        <v>0</v>
      </c>
      <c r="EE52" s="139">
        <f t="shared" si="162"/>
        <v>0</v>
      </c>
      <c r="EF52" s="139">
        <f t="shared" si="163"/>
        <v>0</v>
      </c>
      <c r="EG52" s="139">
        <f t="shared" si="164"/>
        <v>0</v>
      </c>
      <c r="EH52" s="139">
        <f t="shared" si="165"/>
        <v>0</v>
      </c>
      <c r="EI52" s="139">
        <f t="shared" si="166"/>
        <v>0</v>
      </c>
      <c r="EJ52" s="139">
        <f t="shared" si="167"/>
        <v>0</v>
      </c>
      <c r="EK52" s="139">
        <f t="shared" si="168"/>
        <v>0</v>
      </c>
      <c r="EL52" s="139">
        <f t="shared" si="169"/>
        <v>0</v>
      </c>
      <c r="EM52" s="139">
        <f t="shared" si="170"/>
        <v>0</v>
      </c>
      <c r="EN52" s="139">
        <f t="shared" si="171"/>
        <v>0</v>
      </c>
      <c r="EO52" s="139">
        <f t="shared" si="172"/>
        <v>0</v>
      </c>
      <c r="EP52" s="139">
        <f t="shared" si="173"/>
        <v>0</v>
      </c>
      <c r="EQ52" s="139">
        <f t="shared" si="174"/>
        <v>0</v>
      </c>
      <c r="ER52" s="139">
        <f t="shared" si="175"/>
        <v>0</v>
      </c>
      <c r="ES52" s="139">
        <f t="shared" si="176"/>
        <v>0</v>
      </c>
      <c r="ET52" s="139">
        <f t="shared" si="177"/>
        <v>0</v>
      </c>
      <c r="EU52" s="139">
        <f t="shared" si="178"/>
        <v>0</v>
      </c>
      <c r="EV52" s="139">
        <f t="shared" si="179"/>
        <v>0</v>
      </c>
      <c r="EW52" s="139">
        <f t="shared" si="180"/>
        <v>0</v>
      </c>
      <c r="EX52" s="139">
        <f t="shared" si="181"/>
        <v>0</v>
      </c>
      <c r="EY52" s="139">
        <f t="shared" si="182"/>
        <v>0</v>
      </c>
      <c r="EZ52" s="139">
        <f t="shared" si="183"/>
        <v>0</v>
      </c>
      <c r="FA52" s="139">
        <f t="shared" si="184"/>
        <v>0</v>
      </c>
      <c r="FB52" s="139">
        <f t="shared" si="185"/>
        <v>0</v>
      </c>
      <c r="FC52" s="139">
        <f t="shared" si="186"/>
        <v>0</v>
      </c>
      <c r="FD52" s="139">
        <f t="shared" si="187"/>
        <v>0</v>
      </c>
      <c r="FE52" s="139">
        <f t="shared" si="188"/>
        <v>0</v>
      </c>
      <c r="FF52" s="139">
        <f t="shared" si="189"/>
        <v>0</v>
      </c>
      <c r="FG52" s="139">
        <f t="shared" si="190"/>
        <v>0</v>
      </c>
      <c r="FH52" s="139">
        <f t="shared" si="191"/>
        <v>0</v>
      </c>
      <c r="FI52" s="139">
        <f t="shared" si="192"/>
        <v>0</v>
      </c>
      <c r="FJ52" s="139">
        <f t="shared" si="193"/>
        <v>0</v>
      </c>
      <c r="FK52" s="139">
        <f t="shared" si="194"/>
        <v>0</v>
      </c>
      <c r="FL52" s="139">
        <f t="shared" si="195"/>
        <v>0</v>
      </c>
      <c r="FM52" s="139">
        <f t="shared" si="196"/>
        <v>0</v>
      </c>
      <c r="FN52" s="139">
        <f t="shared" si="197"/>
        <v>0</v>
      </c>
      <c r="FO52" s="139">
        <f t="shared" si="198"/>
        <v>0</v>
      </c>
      <c r="FP52" s="139">
        <f t="shared" si="199"/>
        <v>0</v>
      </c>
      <c r="FQ52" s="139">
        <f t="shared" si="200"/>
        <v>0</v>
      </c>
      <c r="FR52" s="139">
        <f t="shared" si="201"/>
        <v>0</v>
      </c>
      <c r="FS52" s="139">
        <f t="shared" si="202"/>
        <v>0</v>
      </c>
      <c r="FT52" s="139">
        <f t="shared" si="203"/>
        <v>0</v>
      </c>
      <c r="FU52" s="139">
        <f t="shared" si="204"/>
        <v>0</v>
      </c>
      <c r="FV52" s="139">
        <f t="shared" si="205"/>
        <v>0</v>
      </c>
      <c r="FW52" s="139">
        <f t="shared" si="206"/>
        <v>0</v>
      </c>
      <c r="FX52" s="139">
        <f t="shared" si="207"/>
        <v>0</v>
      </c>
      <c r="FY52" s="139">
        <f t="shared" si="208"/>
        <v>0</v>
      </c>
      <c r="FZ52" s="139">
        <f t="shared" si="209"/>
        <v>0</v>
      </c>
      <c r="GA52" s="139">
        <f t="shared" si="210"/>
        <v>0</v>
      </c>
      <c r="GB52" s="139">
        <f t="shared" si="211"/>
        <v>0</v>
      </c>
      <c r="GC52" s="139">
        <f t="shared" si="212"/>
        <v>0</v>
      </c>
      <c r="GD52" s="139">
        <f t="shared" si="213"/>
        <v>0</v>
      </c>
      <c r="GE52" s="139">
        <f t="shared" si="214"/>
        <v>0</v>
      </c>
      <c r="GF52" s="139">
        <f t="shared" si="215"/>
        <v>0</v>
      </c>
      <c r="GG52" s="139">
        <f t="shared" si="216"/>
        <v>0</v>
      </c>
      <c r="GH52" s="139">
        <f t="shared" si="217"/>
        <v>0</v>
      </c>
      <c r="GI52" s="139">
        <f t="shared" si="218"/>
        <v>0</v>
      </c>
      <c r="GJ52" s="139">
        <f t="shared" si="219"/>
        <v>0</v>
      </c>
      <c r="GK52" s="139">
        <f t="shared" si="220"/>
        <v>0</v>
      </c>
      <c r="GL52" s="139">
        <f t="shared" si="221"/>
        <v>0</v>
      </c>
      <c r="GM52" s="140">
        <f t="shared" si="121"/>
        <v>1.5840000000000001</v>
      </c>
      <c r="GN52" s="163">
        <f t="shared" si="124"/>
        <v>1</v>
      </c>
      <c r="GO52" s="21" t="str">
        <f t="shared" si="125"/>
        <v>JHEILER MORALES NIETO</v>
      </c>
      <c r="GP52" s="22" t="str">
        <f t="shared" si="126"/>
        <v>JGC</v>
      </c>
      <c r="GQ52" s="316">
        <v>47</v>
      </c>
      <c r="GR52" s="354">
        <f t="shared" si="127"/>
        <v>1.5840000000000001</v>
      </c>
    </row>
    <row r="53" spans="1:200" ht="12.75" x14ac:dyDescent="0.2">
      <c r="A53" s="79">
        <f t="shared" si="128"/>
        <v>0</v>
      </c>
      <c r="B53" s="409" t="s">
        <v>164</v>
      </c>
      <c r="C53" s="210" t="s">
        <v>107</v>
      </c>
      <c r="D53" s="217">
        <v>38929</v>
      </c>
      <c r="E53" s="86" t="str">
        <f t="shared" si="122"/>
        <v>JUV</v>
      </c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63">
        <f t="shared" si="123"/>
        <v>0</v>
      </c>
      <c r="CW53" s="139">
        <f t="shared" si="129"/>
        <v>0</v>
      </c>
      <c r="CX53" s="139">
        <f t="shared" si="130"/>
        <v>0</v>
      </c>
      <c r="CY53" s="139">
        <f t="shared" si="131"/>
        <v>0</v>
      </c>
      <c r="CZ53" s="139">
        <f t="shared" si="132"/>
        <v>0</v>
      </c>
      <c r="DA53" s="139">
        <f t="shared" si="133"/>
        <v>0</v>
      </c>
      <c r="DB53" s="139">
        <f t="shared" si="134"/>
        <v>0</v>
      </c>
      <c r="DC53" s="139">
        <f t="shared" si="135"/>
        <v>0</v>
      </c>
      <c r="DD53" s="139">
        <f t="shared" si="136"/>
        <v>0</v>
      </c>
      <c r="DE53" s="139">
        <f t="shared" si="137"/>
        <v>0</v>
      </c>
      <c r="DF53" s="139">
        <f t="shared" si="138"/>
        <v>0</v>
      </c>
      <c r="DG53" s="139">
        <f t="shared" si="139"/>
        <v>0</v>
      </c>
      <c r="DH53" s="139">
        <f t="shared" si="222"/>
        <v>0</v>
      </c>
      <c r="DI53" s="139">
        <f t="shared" si="140"/>
        <v>0</v>
      </c>
      <c r="DJ53" s="139">
        <f t="shared" si="141"/>
        <v>0</v>
      </c>
      <c r="DK53" s="139">
        <f t="shared" si="142"/>
        <v>0</v>
      </c>
      <c r="DL53" s="139">
        <f t="shared" si="143"/>
        <v>0</v>
      </c>
      <c r="DM53" s="139">
        <f t="shared" si="144"/>
        <v>0</v>
      </c>
      <c r="DN53" s="139">
        <f t="shared" si="145"/>
        <v>0</v>
      </c>
      <c r="DO53" s="139">
        <f t="shared" si="146"/>
        <v>0</v>
      </c>
      <c r="DP53" s="139">
        <f t="shared" si="147"/>
        <v>0</v>
      </c>
      <c r="DQ53" s="139">
        <f t="shared" si="148"/>
        <v>0</v>
      </c>
      <c r="DR53" s="139">
        <f t="shared" si="149"/>
        <v>0</v>
      </c>
      <c r="DS53" s="139">
        <f t="shared" si="150"/>
        <v>0</v>
      </c>
      <c r="DT53" s="139">
        <f t="shared" si="151"/>
        <v>0</v>
      </c>
      <c r="DU53" s="139">
        <f t="shared" si="152"/>
        <v>0</v>
      </c>
      <c r="DV53" s="139">
        <f t="shared" si="153"/>
        <v>0</v>
      </c>
      <c r="DW53" s="139">
        <f t="shared" si="154"/>
        <v>0</v>
      </c>
      <c r="DX53" s="139">
        <f t="shared" si="155"/>
        <v>0</v>
      </c>
      <c r="DY53" s="139">
        <f t="shared" si="156"/>
        <v>0</v>
      </c>
      <c r="DZ53" s="139">
        <f t="shared" si="157"/>
        <v>0</v>
      </c>
      <c r="EA53" s="139">
        <f t="shared" si="158"/>
        <v>0</v>
      </c>
      <c r="EB53" s="139">
        <f t="shared" si="159"/>
        <v>0</v>
      </c>
      <c r="EC53" s="139">
        <f t="shared" si="160"/>
        <v>0</v>
      </c>
      <c r="ED53" s="139">
        <f t="shared" si="161"/>
        <v>0</v>
      </c>
      <c r="EE53" s="139">
        <f t="shared" si="162"/>
        <v>0</v>
      </c>
      <c r="EF53" s="139">
        <f t="shared" si="163"/>
        <v>0</v>
      </c>
      <c r="EG53" s="139">
        <f t="shared" si="164"/>
        <v>0</v>
      </c>
      <c r="EH53" s="139">
        <f t="shared" si="165"/>
        <v>0</v>
      </c>
      <c r="EI53" s="139">
        <f t="shared" si="166"/>
        <v>0</v>
      </c>
      <c r="EJ53" s="139">
        <f t="shared" si="167"/>
        <v>0</v>
      </c>
      <c r="EK53" s="139">
        <f t="shared" si="168"/>
        <v>0</v>
      </c>
      <c r="EL53" s="139">
        <f t="shared" si="169"/>
        <v>0</v>
      </c>
      <c r="EM53" s="139">
        <f t="shared" si="170"/>
        <v>0</v>
      </c>
      <c r="EN53" s="139">
        <f t="shared" si="171"/>
        <v>0</v>
      </c>
      <c r="EO53" s="139">
        <f t="shared" si="172"/>
        <v>0</v>
      </c>
      <c r="EP53" s="139">
        <f t="shared" si="173"/>
        <v>0</v>
      </c>
      <c r="EQ53" s="139">
        <f t="shared" si="174"/>
        <v>0</v>
      </c>
      <c r="ER53" s="139">
        <f t="shared" si="175"/>
        <v>0</v>
      </c>
      <c r="ES53" s="139">
        <f t="shared" si="176"/>
        <v>0</v>
      </c>
      <c r="ET53" s="139">
        <f t="shared" si="177"/>
        <v>0</v>
      </c>
      <c r="EU53" s="139">
        <f t="shared" si="178"/>
        <v>0</v>
      </c>
      <c r="EV53" s="139">
        <f t="shared" si="179"/>
        <v>0</v>
      </c>
      <c r="EW53" s="139">
        <f t="shared" si="180"/>
        <v>0</v>
      </c>
      <c r="EX53" s="139">
        <f t="shared" si="181"/>
        <v>0</v>
      </c>
      <c r="EY53" s="139">
        <f t="shared" si="182"/>
        <v>0</v>
      </c>
      <c r="EZ53" s="139">
        <f t="shared" si="183"/>
        <v>0</v>
      </c>
      <c r="FA53" s="139">
        <f t="shared" si="184"/>
        <v>0</v>
      </c>
      <c r="FB53" s="139">
        <f t="shared" si="185"/>
        <v>0</v>
      </c>
      <c r="FC53" s="139">
        <f t="shared" si="186"/>
        <v>0</v>
      </c>
      <c r="FD53" s="139">
        <f t="shared" si="187"/>
        <v>0</v>
      </c>
      <c r="FE53" s="139">
        <f t="shared" si="188"/>
        <v>0</v>
      </c>
      <c r="FF53" s="139">
        <f t="shared" si="189"/>
        <v>0</v>
      </c>
      <c r="FG53" s="139">
        <f t="shared" si="190"/>
        <v>0</v>
      </c>
      <c r="FH53" s="139">
        <f t="shared" si="191"/>
        <v>0</v>
      </c>
      <c r="FI53" s="139">
        <f t="shared" si="192"/>
        <v>0</v>
      </c>
      <c r="FJ53" s="139">
        <f t="shared" si="193"/>
        <v>0</v>
      </c>
      <c r="FK53" s="139">
        <f t="shared" si="194"/>
        <v>0</v>
      </c>
      <c r="FL53" s="139">
        <f t="shared" si="195"/>
        <v>0</v>
      </c>
      <c r="FM53" s="139">
        <f t="shared" si="196"/>
        <v>0</v>
      </c>
      <c r="FN53" s="139">
        <f t="shared" si="197"/>
        <v>0</v>
      </c>
      <c r="FO53" s="139">
        <f t="shared" si="198"/>
        <v>0</v>
      </c>
      <c r="FP53" s="139">
        <f t="shared" si="199"/>
        <v>0</v>
      </c>
      <c r="FQ53" s="139">
        <f t="shared" si="200"/>
        <v>0</v>
      </c>
      <c r="FR53" s="139">
        <f t="shared" si="201"/>
        <v>0</v>
      </c>
      <c r="FS53" s="139">
        <f t="shared" si="202"/>
        <v>0</v>
      </c>
      <c r="FT53" s="139">
        <f t="shared" si="203"/>
        <v>0</v>
      </c>
      <c r="FU53" s="139">
        <f t="shared" si="204"/>
        <v>0</v>
      </c>
      <c r="FV53" s="139">
        <f t="shared" si="205"/>
        <v>0</v>
      </c>
      <c r="FW53" s="139">
        <f t="shared" si="206"/>
        <v>0</v>
      </c>
      <c r="FX53" s="139">
        <f t="shared" si="207"/>
        <v>0</v>
      </c>
      <c r="FY53" s="139">
        <f t="shared" si="208"/>
        <v>0</v>
      </c>
      <c r="FZ53" s="139">
        <f t="shared" si="209"/>
        <v>0</v>
      </c>
      <c r="GA53" s="139">
        <f t="shared" si="210"/>
        <v>0</v>
      </c>
      <c r="GB53" s="139">
        <f t="shared" si="211"/>
        <v>0</v>
      </c>
      <c r="GC53" s="139">
        <f t="shared" si="212"/>
        <v>0</v>
      </c>
      <c r="GD53" s="139">
        <f t="shared" si="213"/>
        <v>0</v>
      </c>
      <c r="GE53" s="139">
        <f t="shared" si="214"/>
        <v>0</v>
      </c>
      <c r="GF53" s="139">
        <f t="shared" si="215"/>
        <v>0</v>
      </c>
      <c r="GG53" s="139">
        <f t="shared" si="216"/>
        <v>0</v>
      </c>
      <c r="GH53" s="139">
        <f t="shared" si="217"/>
        <v>0</v>
      </c>
      <c r="GI53" s="139">
        <f t="shared" si="218"/>
        <v>0</v>
      </c>
      <c r="GJ53" s="139">
        <f t="shared" si="219"/>
        <v>0</v>
      </c>
      <c r="GK53" s="139">
        <f t="shared" si="220"/>
        <v>0</v>
      </c>
      <c r="GL53" s="139">
        <f t="shared" si="221"/>
        <v>0</v>
      </c>
      <c r="GM53" s="101">
        <f t="shared" si="121"/>
        <v>0</v>
      </c>
      <c r="GN53" s="163">
        <f t="shared" si="124"/>
        <v>0</v>
      </c>
      <c r="GO53" s="21" t="str">
        <f t="shared" si="125"/>
        <v>AARON VARGAS</v>
      </c>
      <c r="GP53" s="22" t="str">
        <f t="shared" si="126"/>
        <v>FVG</v>
      </c>
      <c r="GQ53" s="316">
        <v>48</v>
      </c>
      <c r="GR53" s="354">
        <f t="shared" si="127"/>
        <v>0</v>
      </c>
    </row>
    <row r="54" spans="1:200" ht="12.75" x14ac:dyDescent="0.2">
      <c r="A54" s="79">
        <f t="shared" si="128"/>
        <v>0</v>
      </c>
      <c r="B54" s="26" t="s">
        <v>165</v>
      </c>
      <c r="C54" s="61" t="s">
        <v>166</v>
      </c>
      <c r="D54" s="179">
        <v>38831</v>
      </c>
      <c r="E54" s="86" t="str">
        <f t="shared" si="122"/>
        <v>JUV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63">
        <f t="shared" si="123"/>
        <v>0</v>
      </c>
      <c r="CW54" s="139">
        <f t="shared" si="129"/>
        <v>0</v>
      </c>
      <c r="CX54" s="139">
        <f t="shared" si="130"/>
        <v>0</v>
      </c>
      <c r="CY54" s="139">
        <f t="shared" si="131"/>
        <v>0</v>
      </c>
      <c r="CZ54" s="139">
        <f t="shared" si="132"/>
        <v>0</v>
      </c>
      <c r="DA54" s="139">
        <f t="shared" si="133"/>
        <v>0</v>
      </c>
      <c r="DB54" s="139">
        <f t="shared" si="134"/>
        <v>0</v>
      </c>
      <c r="DC54" s="139">
        <f t="shared" si="135"/>
        <v>0</v>
      </c>
      <c r="DD54" s="139">
        <f t="shared" si="136"/>
        <v>0</v>
      </c>
      <c r="DE54" s="139">
        <f t="shared" si="137"/>
        <v>0</v>
      </c>
      <c r="DF54" s="139">
        <f t="shared" si="138"/>
        <v>0</v>
      </c>
      <c r="DG54" s="139">
        <f t="shared" si="139"/>
        <v>0</v>
      </c>
      <c r="DH54" s="139">
        <f t="shared" si="222"/>
        <v>0</v>
      </c>
      <c r="DI54" s="139">
        <f t="shared" si="140"/>
        <v>0</v>
      </c>
      <c r="DJ54" s="139">
        <f t="shared" si="141"/>
        <v>0</v>
      </c>
      <c r="DK54" s="139">
        <f t="shared" si="142"/>
        <v>0</v>
      </c>
      <c r="DL54" s="139">
        <f t="shared" si="143"/>
        <v>0</v>
      </c>
      <c r="DM54" s="139">
        <f t="shared" si="144"/>
        <v>0</v>
      </c>
      <c r="DN54" s="139">
        <f t="shared" si="145"/>
        <v>0</v>
      </c>
      <c r="DO54" s="139">
        <f t="shared" si="146"/>
        <v>0</v>
      </c>
      <c r="DP54" s="139">
        <f t="shared" si="147"/>
        <v>0</v>
      </c>
      <c r="DQ54" s="139">
        <f t="shared" si="148"/>
        <v>0</v>
      </c>
      <c r="DR54" s="139">
        <f t="shared" si="149"/>
        <v>0</v>
      </c>
      <c r="DS54" s="139">
        <f t="shared" si="150"/>
        <v>0</v>
      </c>
      <c r="DT54" s="139">
        <f t="shared" si="151"/>
        <v>0</v>
      </c>
      <c r="DU54" s="139">
        <f t="shared" si="152"/>
        <v>0</v>
      </c>
      <c r="DV54" s="139">
        <f t="shared" si="153"/>
        <v>0</v>
      </c>
      <c r="DW54" s="139">
        <f t="shared" si="154"/>
        <v>0</v>
      </c>
      <c r="DX54" s="139">
        <f t="shared" si="155"/>
        <v>0</v>
      </c>
      <c r="DY54" s="139">
        <f t="shared" si="156"/>
        <v>0</v>
      </c>
      <c r="DZ54" s="139">
        <f t="shared" si="157"/>
        <v>0</v>
      </c>
      <c r="EA54" s="139">
        <f t="shared" si="158"/>
        <v>0</v>
      </c>
      <c r="EB54" s="139">
        <f t="shared" si="159"/>
        <v>0</v>
      </c>
      <c r="EC54" s="139">
        <f t="shared" si="160"/>
        <v>0</v>
      </c>
      <c r="ED54" s="139">
        <f t="shared" si="161"/>
        <v>0</v>
      </c>
      <c r="EE54" s="139">
        <f t="shared" si="162"/>
        <v>0</v>
      </c>
      <c r="EF54" s="139">
        <f t="shared" si="163"/>
        <v>0</v>
      </c>
      <c r="EG54" s="139">
        <f t="shared" si="164"/>
        <v>0</v>
      </c>
      <c r="EH54" s="139">
        <f t="shared" si="165"/>
        <v>0</v>
      </c>
      <c r="EI54" s="139">
        <f t="shared" si="166"/>
        <v>0</v>
      </c>
      <c r="EJ54" s="139">
        <f t="shared" si="167"/>
        <v>0</v>
      </c>
      <c r="EK54" s="139">
        <f t="shared" si="168"/>
        <v>0</v>
      </c>
      <c r="EL54" s="139">
        <f t="shared" si="169"/>
        <v>0</v>
      </c>
      <c r="EM54" s="139">
        <f t="shared" si="170"/>
        <v>0</v>
      </c>
      <c r="EN54" s="139">
        <f t="shared" si="171"/>
        <v>0</v>
      </c>
      <c r="EO54" s="139">
        <f t="shared" si="172"/>
        <v>0</v>
      </c>
      <c r="EP54" s="139">
        <f t="shared" si="173"/>
        <v>0</v>
      </c>
      <c r="EQ54" s="139">
        <f t="shared" si="174"/>
        <v>0</v>
      </c>
      <c r="ER54" s="139">
        <f t="shared" si="175"/>
        <v>0</v>
      </c>
      <c r="ES54" s="139">
        <f t="shared" si="176"/>
        <v>0</v>
      </c>
      <c r="ET54" s="139">
        <f t="shared" si="177"/>
        <v>0</v>
      </c>
      <c r="EU54" s="139">
        <f t="shared" si="178"/>
        <v>0</v>
      </c>
      <c r="EV54" s="139">
        <f t="shared" si="179"/>
        <v>0</v>
      </c>
      <c r="EW54" s="139">
        <f t="shared" si="180"/>
        <v>0</v>
      </c>
      <c r="EX54" s="139">
        <f t="shared" si="181"/>
        <v>0</v>
      </c>
      <c r="EY54" s="139">
        <f t="shared" si="182"/>
        <v>0</v>
      </c>
      <c r="EZ54" s="139">
        <f t="shared" si="183"/>
        <v>0</v>
      </c>
      <c r="FA54" s="139">
        <f t="shared" si="184"/>
        <v>0</v>
      </c>
      <c r="FB54" s="139">
        <f t="shared" si="185"/>
        <v>0</v>
      </c>
      <c r="FC54" s="139">
        <f t="shared" si="186"/>
        <v>0</v>
      </c>
      <c r="FD54" s="139">
        <f t="shared" si="187"/>
        <v>0</v>
      </c>
      <c r="FE54" s="139">
        <f t="shared" si="188"/>
        <v>0</v>
      </c>
      <c r="FF54" s="139">
        <f t="shared" si="189"/>
        <v>0</v>
      </c>
      <c r="FG54" s="139">
        <f t="shared" si="190"/>
        <v>0</v>
      </c>
      <c r="FH54" s="139">
        <f t="shared" si="191"/>
        <v>0</v>
      </c>
      <c r="FI54" s="139">
        <f t="shared" si="192"/>
        <v>0</v>
      </c>
      <c r="FJ54" s="139">
        <f t="shared" si="193"/>
        <v>0</v>
      </c>
      <c r="FK54" s="139">
        <f t="shared" si="194"/>
        <v>0</v>
      </c>
      <c r="FL54" s="139">
        <f t="shared" si="195"/>
        <v>0</v>
      </c>
      <c r="FM54" s="139">
        <f t="shared" si="196"/>
        <v>0</v>
      </c>
      <c r="FN54" s="139">
        <f t="shared" si="197"/>
        <v>0</v>
      </c>
      <c r="FO54" s="139">
        <f t="shared" si="198"/>
        <v>0</v>
      </c>
      <c r="FP54" s="139">
        <f t="shared" si="199"/>
        <v>0</v>
      </c>
      <c r="FQ54" s="139">
        <f t="shared" si="200"/>
        <v>0</v>
      </c>
      <c r="FR54" s="139">
        <f t="shared" si="201"/>
        <v>0</v>
      </c>
      <c r="FS54" s="139">
        <f t="shared" si="202"/>
        <v>0</v>
      </c>
      <c r="FT54" s="139">
        <f t="shared" si="203"/>
        <v>0</v>
      </c>
      <c r="FU54" s="139">
        <f t="shared" si="204"/>
        <v>0</v>
      </c>
      <c r="FV54" s="139">
        <f t="shared" si="205"/>
        <v>0</v>
      </c>
      <c r="FW54" s="139">
        <f t="shared" si="206"/>
        <v>0</v>
      </c>
      <c r="FX54" s="139">
        <f t="shared" si="207"/>
        <v>0</v>
      </c>
      <c r="FY54" s="139">
        <f t="shared" si="208"/>
        <v>0</v>
      </c>
      <c r="FZ54" s="139">
        <f t="shared" si="209"/>
        <v>0</v>
      </c>
      <c r="GA54" s="139">
        <f t="shared" si="210"/>
        <v>0</v>
      </c>
      <c r="GB54" s="139">
        <f t="shared" si="211"/>
        <v>0</v>
      </c>
      <c r="GC54" s="139">
        <f t="shared" si="212"/>
        <v>0</v>
      </c>
      <c r="GD54" s="139">
        <f t="shared" si="213"/>
        <v>0</v>
      </c>
      <c r="GE54" s="139">
        <f t="shared" si="214"/>
        <v>0</v>
      </c>
      <c r="GF54" s="139">
        <f t="shared" si="215"/>
        <v>0</v>
      </c>
      <c r="GG54" s="139">
        <f t="shared" si="216"/>
        <v>0</v>
      </c>
      <c r="GH54" s="139">
        <f t="shared" si="217"/>
        <v>0</v>
      </c>
      <c r="GI54" s="139">
        <f t="shared" si="218"/>
        <v>0</v>
      </c>
      <c r="GJ54" s="139">
        <f t="shared" si="219"/>
        <v>0</v>
      </c>
      <c r="GK54" s="139">
        <f t="shared" si="220"/>
        <v>0</v>
      </c>
      <c r="GL54" s="139">
        <f t="shared" si="221"/>
        <v>0</v>
      </c>
      <c r="GM54" s="101">
        <f t="shared" si="121"/>
        <v>0</v>
      </c>
      <c r="GN54" s="163">
        <f t="shared" si="124"/>
        <v>0</v>
      </c>
      <c r="GO54" s="21" t="str">
        <f t="shared" si="125"/>
        <v>ADRIAN LUGO</v>
      </c>
      <c r="GP54" s="22" t="str">
        <f t="shared" si="126"/>
        <v>MRR</v>
      </c>
      <c r="GQ54" s="316">
        <v>49</v>
      </c>
      <c r="GR54" s="354">
        <f t="shared" si="127"/>
        <v>0</v>
      </c>
    </row>
    <row r="55" spans="1:200" ht="12.75" x14ac:dyDescent="0.2">
      <c r="A55" s="79">
        <f t="shared" si="128"/>
        <v>0</v>
      </c>
      <c r="B55" s="38" t="s">
        <v>167</v>
      </c>
      <c r="C55" s="64" t="s">
        <v>142</v>
      </c>
      <c r="D55" s="282">
        <v>38925</v>
      </c>
      <c r="E55" s="86" t="str">
        <f t="shared" si="122"/>
        <v>JUV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63">
        <f t="shared" si="123"/>
        <v>0</v>
      </c>
      <c r="CW55" s="139">
        <f t="shared" si="129"/>
        <v>0</v>
      </c>
      <c r="CX55" s="139">
        <f t="shared" si="130"/>
        <v>0</v>
      </c>
      <c r="CY55" s="139">
        <f t="shared" si="131"/>
        <v>0</v>
      </c>
      <c r="CZ55" s="139">
        <f t="shared" si="132"/>
        <v>0</v>
      </c>
      <c r="DA55" s="139">
        <f t="shared" si="133"/>
        <v>0</v>
      </c>
      <c r="DB55" s="139">
        <f t="shared" si="134"/>
        <v>0</v>
      </c>
      <c r="DC55" s="139">
        <f t="shared" si="135"/>
        <v>0</v>
      </c>
      <c r="DD55" s="139">
        <f t="shared" si="136"/>
        <v>0</v>
      </c>
      <c r="DE55" s="139">
        <f t="shared" si="137"/>
        <v>0</v>
      </c>
      <c r="DF55" s="139">
        <f t="shared" si="138"/>
        <v>0</v>
      </c>
      <c r="DG55" s="139">
        <f t="shared" si="139"/>
        <v>0</v>
      </c>
      <c r="DH55" s="139">
        <f t="shared" si="222"/>
        <v>0</v>
      </c>
      <c r="DI55" s="139">
        <f t="shared" si="140"/>
        <v>0</v>
      </c>
      <c r="DJ55" s="139">
        <f t="shared" si="141"/>
        <v>0</v>
      </c>
      <c r="DK55" s="139">
        <f t="shared" si="142"/>
        <v>0</v>
      </c>
      <c r="DL55" s="139">
        <f t="shared" si="143"/>
        <v>0</v>
      </c>
      <c r="DM55" s="139">
        <f t="shared" si="144"/>
        <v>0</v>
      </c>
      <c r="DN55" s="139">
        <f t="shared" si="145"/>
        <v>0</v>
      </c>
      <c r="DO55" s="139">
        <f t="shared" si="146"/>
        <v>0</v>
      </c>
      <c r="DP55" s="139">
        <f t="shared" si="147"/>
        <v>0</v>
      </c>
      <c r="DQ55" s="139">
        <f t="shared" si="148"/>
        <v>0</v>
      </c>
      <c r="DR55" s="139">
        <f t="shared" si="149"/>
        <v>0</v>
      </c>
      <c r="DS55" s="139">
        <f t="shared" si="150"/>
        <v>0</v>
      </c>
      <c r="DT55" s="139">
        <f t="shared" si="151"/>
        <v>0</v>
      </c>
      <c r="DU55" s="139">
        <f t="shared" si="152"/>
        <v>0</v>
      </c>
      <c r="DV55" s="139">
        <f t="shared" si="153"/>
        <v>0</v>
      </c>
      <c r="DW55" s="139">
        <f t="shared" si="154"/>
        <v>0</v>
      </c>
      <c r="DX55" s="139">
        <f t="shared" si="155"/>
        <v>0</v>
      </c>
      <c r="DY55" s="139">
        <f t="shared" si="156"/>
        <v>0</v>
      </c>
      <c r="DZ55" s="139">
        <f t="shared" si="157"/>
        <v>0</v>
      </c>
      <c r="EA55" s="139">
        <f t="shared" si="158"/>
        <v>0</v>
      </c>
      <c r="EB55" s="139">
        <f t="shared" si="159"/>
        <v>0</v>
      </c>
      <c r="EC55" s="139">
        <f t="shared" si="160"/>
        <v>0</v>
      </c>
      <c r="ED55" s="139">
        <f t="shared" si="161"/>
        <v>0</v>
      </c>
      <c r="EE55" s="139">
        <f t="shared" si="162"/>
        <v>0</v>
      </c>
      <c r="EF55" s="139">
        <f t="shared" si="163"/>
        <v>0</v>
      </c>
      <c r="EG55" s="139">
        <f t="shared" si="164"/>
        <v>0</v>
      </c>
      <c r="EH55" s="139">
        <f t="shared" si="165"/>
        <v>0</v>
      </c>
      <c r="EI55" s="139">
        <f t="shared" si="166"/>
        <v>0</v>
      </c>
      <c r="EJ55" s="139">
        <f t="shared" si="167"/>
        <v>0</v>
      </c>
      <c r="EK55" s="139">
        <f t="shared" si="168"/>
        <v>0</v>
      </c>
      <c r="EL55" s="139">
        <f t="shared" si="169"/>
        <v>0</v>
      </c>
      <c r="EM55" s="139">
        <f t="shared" si="170"/>
        <v>0</v>
      </c>
      <c r="EN55" s="139">
        <f t="shared" si="171"/>
        <v>0</v>
      </c>
      <c r="EO55" s="139">
        <f t="shared" si="172"/>
        <v>0</v>
      </c>
      <c r="EP55" s="139">
        <f t="shared" si="173"/>
        <v>0</v>
      </c>
      <c r="EQ55" s="139">
        <f t="shared" si="174"/>
        <v>0</v>
      </c>
      <c r="ER55" s="139">
        <f t="shared" si="175"/>
        <v>0</v>
      </c>
      <c r="ES55" s="139">
        <f t="shared" si="176"/>
        <v>0</v>
      </c>
      <c r="ET55" s="139">
        <f t="shared" si="177"/>
        <v>0</v>
      </c>
      <c r="EU55" s="139">
        <f t="shared" si="178"/>
        <v>0</v>
      </c>
      <c r="EV55" s="139">
        <f t="shared" si="179"/>
        <v>0</v>
      </c>
      <c r="EW55" s="139">
        <f t="shared" si="180"/>
        <v>0</v>
      </c>
      <c r="EX55" s="139">
        <f t="shared" si="181"/>
        <v>0</v>
      </c>
      <c r="EY55" s="139">
        <f t="shared" si="182"/>
        <v>0</v>
      </c>
      <c r="EZ55" s="139">
        <f t="shared" si="183"/>
        <v>0</v>
      </c>
      <c r="FA55" s="139">
        <f t="shared" si="184"/>
        <v>0</v>
      </c>
      <c r="FB55" s="139">
        <f t="shared" si="185"/>
        <v>0</v>
      </c>
      <c r="FC55" s="139">
        <f t="shared" si="186"/>
        <v>0</v>
      </c>
      <c r="FD55" s="139">
        <f t="shared" si="187"/>
        <v>0</v>
      </c>
      <c r="FE55" s="139">
        <f t="shared" si="188"/>
        <v>0</v>
      </c>
      <c r="FF55" s="139">
        <f t="shared" si="189"/>
        <v>0</v>
      </c>
      <c r="FG55" s="139">
        <f t="shared" si="190"/>
        <v>0</v>
      </c>
      <c r="FH55" s="139">
        <f t="shared" si="191"/>
        <v>0</v>
      </c>
      <c r="FI55" s="139">
        <f t="shared" si="192"/>
        <v>0</v>
      </c>
      <c r="FJ55" s="139">
        <f t="shared" si="193"/>
        <v>0</v>
      </c>
      <c r="FK55" s="139">
        <f t="shared" si="194"/>
        <v>0</v>
      </c>
      <c r="FL55" s="139">
        <f t="shared" si="195"/>
        <v>0</v>
      </c>
      <c r="FM55" s="139">
        <f t="shared" si="196"/>
        <v>0</v>
      </c>
      <c r="FN55" s="139">
        <f t="shared" si="197"/>
        <v>0</v>
      </c>
      <c r="FO55" s="139">
        <f t="shared" si="198"/>
        <v>0</v>
      </c>
      <c r="FP55" s="139">
        <f t="shared" si="199"/>
        <v>0</v>
      </c>
      <c r="FQ55" s="139">
        <f t="shared" si="200"/>
        <v>0</v>
      </c>
      <c r="FR55" s="139">
        <f t="shared" si="201"/>
        <v>0</v>
      </c>
      <c r="FS55" s="139">
        <f t="shared" si="202"/>
        <v>0</v>
      </c>
      <c r="FT55" s="139">
        <f t="shared" si="203"/>
        <v>0</v>
      </c>
      <c r="FU55" s="139">
        <f t="shared" si="204"/>
        <v>0</v>
      </c>
      <c r="FV55" s="139">
        <f t="shared" si="205"/>
        <v>0</v>
      </c>
      <c r="FW55" s="139">
        <f t="shared" si="206"/>
        <v>0</v>
      </c>
      <c r="FX55" s="139">
        <f t="shared" si="207"/>
        <v>0</v>
      </c>
      <c r="FY55" s="139">
        <f t="shared" si="208"/>
        <v>0</v>
      </c>
      <c r="FZ55" s="139">
        <f t="shared" si="209"/>
        <v>0</v>
      </c>
      <c r="GA55" s="139">
        <f t="shared" si="210"/>
        <v>0</v>
      </c>
      <c r="GB55" s="139">
        <f t="shared" si="211"/>
        <v>0</v>
      </c>
      <c r="GC55" s="139">
        <f t="shared" si="212"/>
        <v>0</v>
      </c>
      <c r="GD55" s="139">
        <f t="shared" si="213"/>
        <v>0</v>
      </c>
      <c r="GE55" s="139">
        <f t="shared" si="214"/>
        <v>0</v>
      </c>
      <c r="GF55" s="139">
        <f t="shared" si="215"/>
        <v>0</v>
      </c>
      <c r="GG55" s="139">
        <f t="shared" si="216"/>
        <v>0</v>
      </c>
      <c r="GH55" s="139">
        <f t="shared" si="217"/>
        <v>0</v>
      </c>
      <c r="GI55" s="139">
        <f t="shared" si="218"/>
        <v>0</v>
      </c>
      <c r="GJ55" s="139">
        <f t="shared" si="219"/>
        <v>0</v>
      </c>
      <c r="GK55" s="139">
        <f t="shared" si="220"/>
        <v>0</v>
      </c>
      <c r="GL55" s="139">
        <f t="shared" si="221"/>
        <v>0</v>
      </c>
      <c r="GM55" s="101">
        <f t="shared" ref="GM55:GM86" si="223">SUM(CW55:GL55)</f>
        <v>0</v>
      </c>
      <c r="GN55" s="163">
        <f t="shared" si="124"/>
        <v>0</v>
      </c>
      <c r="GO55" s="21" t="str">
        <f t="shared" si="125"/>
        <v>ALEJANDRO IGLESIAS</v>
      </c>
      <c r="GP55" s="22" t="str">
        <f t="shared" si="126"/>
        <v>LSGC</v>
      </c>
      <c r="GQ55" s="316">
        <v>50</v>
      </c>
      <c r="GR55" s="354">
        <f t="shared" si="127"/>
        <v>0</v>
      </c>
    </row>
    <row r="56" spans="1:200" ht="12.75" x14ac:dyDescent="0.2">
      <c r="A56" s="79">
        <f t="shared" si="128"/>
        <v>0</v>
      </c>
      <c r="B56" s="38" t="s">
        <v>168</v>
      </c>
      <c r="C56" s="61" t="s">
        <v>132</v>
      </c>
      <c r="D56" s="96">
        <v>39542</v>
      </c>
      <c r="E56" s="86" t="str">
        <f t="shared" si="122"/>
        <v>PJUV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63">
        <f t="shared" si="123"/>
        <v>0</v>
      </c>
      <c r="CW56" s="139">
        <f t="shared" si="129"/>
        <v>0</v>
      </c>
      <c r="CX56" s="139">
        <f t="shared" si="130"/>
        <v>0</v>
      </c>
      <c r="CY56" s="139">
        <f t="shared" si="131"/>
        <v>0</v>
      </c>
      <c r="CZ56" s="139">
        <f t="shared" si="132"/>
        <v>0</v>
      </c>
      <c r="DA56" s="139">
        <f t="shared" si="133"/>
        <v>0</v>
      </c>
      <c r="DB56" s="139">
        <f t="shared" si="134"/>
        <v>0</v>
      </c>
      <c r="DC56" s="139">
        <f t="shared" si="135"/>
        <v>0</v>
      </c>
      <c r="DD56" s="139">
        <f t="shared" si="136"/>
        <v>0</v>
      </c>
      <c r="DE56" s="139">
        <f t="shared" si="137"/>
        <v>0</v>
      </c>
      <c r="DF56" s="139">
        <f t="shared" si="138"/>
        <v>0</v>
      </c>
      <c r="DG56" s="139">
        <f t="shared" si="139"/>
        <v>0</v>
      </c>
      <c r="DH56" s="139">
        <f t="shared" si="222"/>
        <v>0</v>
      </c>
      <c r="DI56" s="139">
        <f t="shared" si="140"/>
        <v>0</v>
      </c>
      <c r="DJ56" s="139">
        <f t="shared" si="141"/>
        <v>0</v>
      </c>
      <c r="DK56" s="139">
        <f t="shared" si="142"/>
        <v>0</v>
      </c>
      <c r="DL56" s="139">
        <f t="shared" si="143"/>
        <v>0</v>
      </c>
      <c r="DM56" s="139">
        <f t="shared" si="144"/>
        <v>0</v>
      </c>
      <c r="DN56" s="139">
        <f t="shared" si="145"/>
        <v>0</v>
      </c>
      <c r="DO56" s="139">
        <f t="shared" si="146"/>
        <v>0</v>
      </c>
      <c r="DP56" s="139">
        <f t="shared" si="147"/>
        <v>0</v>
      </c>
      <c r="DQ56" s="139">
        <f t="shared" si="148"/>
        <v>0</v>
      </c>
      <c r="DR56" s="139">
        <f t="shared" si="149"/>
        <v>0</v>
      </c>
      <c r="DS56" s="139">
        <f t="shared" si="150"/>
        <v>0</v>
      </c>
      <c r="DT56" s="139">
        <f t="shared" si="151"/>
        <v>0</v>
      </c>
      <c r="DU56" s="139">
        <f t="shared" si="152"/>
        <v>0</v>
      </c>
      <c r="DV56" s="139">
        <f t="shared" si="153"/>
        <v>0</v>
      </c>
      <c r="DW56" s="139">
        <f t="shared" si="154"/>
        <v>0</v>
      </c>
      <c r="DX56" s="139">
        <f t="shared" si="155"/>
        <v>0</v>
      </c>
      <c r="DY56" s="139">
        <f t="shared" si="156"/>
        <v>0</v>
      </c>
      <c r="DZ56" s="139">
        <f t="shared" si="157"/>
        <v>0</v>
      </c>
      <c r="EA56" s="139">
        <f t="shared" si="158"/>
        <v>0</v>
      </c>
      <c r="EB56" s="139">
        <f t="shared" si="159"/>
        <v>0</v>
      </c>
      <c r="EC56" s="139">
        <f t="shared" si="160"/>
        <v>0</v>
      </c>
      <c r="ED56" s="139">
        <f t="shared" si="161"/>
        <v>0</v>
      </c>
      <c r="EE56" s="139">
        <f t="shared" si="162"/>
        <v>0</v>
      </c>
      <c r="EF56" s="139">
        <f t="shared" si="163"/>
        <v>0</v>
      </c>
      <c r="EG56" s="139">
        <f t="shared" si="164"/>
        <v>0</v>
      </c>
      <c r="EH56" s="139">
        <f t="shared" si="165"/>
        <v>0</v>
      </c>
      <c r="EI56" s="139">
        <f t="shared" si="166"/>
        <v>0</v>
      </c>
      <c r="EJ56" s="139">
        <f t="shared" si="167"/>
        <v>0</v>
      </c>
      <c r="EK56" s="139">
        <f t="shared" si="168"/>
        <v>0</v>
      </c>
      <c r="EL56" s="139">
        <f t="shared" si="169"/>
        <v>0</v>
      </c>
      <c r="EM56" s="139">
        <f t="shared" si="170"/>
        <v>0</v>
      </c>
      <c r="EN56" s="139">
        <f t="shared" si="171"/>
        <v>0</v>
      </c>
      <c r="EO56" s="139">
        <f t="shared" si="172"/>
        <v>0</v>
      </c>
      <c r="EP56" s="139">
        <f t="shared" si="173"/>
        <v>0</v>
      </c>
      <c r="EQ56" s="139">
        <f t="shared" si="174"/>
        <v>0</v>
      </c>
      <c r="ER56" s="139">
        <f t="shared" si="175"/>
        <v>0</v>
      </c>
      <c r="ES56" s="139">
        <f t="shared" si="176"/>
        <v>0</v>
      </c>
      <c r="ET56" s="139">
        <f t="shared" si="177"/>
        <v>0</v>
      </c>
      <c r="EU56" s="139">
        <f t="shared" si="178"/>
        <v>0</v>
      </c>
      <c r="EV56" s="139">
        <f t="shared" si="179"/>
        <v>0</v>
      </c>
      <c r="EW56" s="139">
        <f t="shared" si="180"/>
        <v>0</v>
      </c>
      <c r="EX56" s="139">
        <f t="shared" si="181"/>
        <v>0</v>
      </c>
      <c r="EY56" s="139">
        <f t="shared" si="182"/>
        <v>0</v>
      </c>
      <c r="EZ56" s="139">
        <f t="shared" si="183"/>
        <v>0</v>
      </c>
      <c r="FA56" s="139">
        <f t="shared" si="184"/>
        <v>0</v>
      </c>
      <c r="FB56" s="139">
        <f t="shared" si="185"/>
        <v>0</v>
      </c>
      <c r="FC56" s="139">
        <f t="shared" si="186"/>
        <v>0</v>
      </c>
      <c r="FD56" s="139">
        <f t="shared" si="187"/>
        <v>0</v>
      </c>
      <c r="FE56" s="139">
        <f t="shared" si="188"/>
        <v>0</v>
      </c>
      <c r="FF56" s="139">
        <f t="shared" si="189"/>
        <v>0</v>
      </c>
      <c r="FG56" s="139">
        <f t="shared" si="190"/>
        <v>0</v>
      </c>
      <c r="FH56" s="139">
        <f t="shared" si="191"/>
        <v>0</v>
      </c>
      <c r="FI56" s="139">
        <f t="shared" si="192"/>
        <v>0</v>
      </c>
      <c r="FJ56" s="139">
        <f t="shared" si="193"/>
        <v>0</v>
      </c>
      <c r="FK56" s="139">
        <f t="shared" si="194"/>
        <v>0</v>
      </c>
      <c r="FL56" s="139">
        <f t="shared" si="195"/>
        <v>0</v>
      </c>
      <c r="FM56" s="139">
        <f t="shared" si="196"/>
        <v>0</v>
      </c>
      <c r="FN56" s="139">
        <f t="shared" si="197"/>
        <v>0</v>
      </c>
      <c r="FO56" s="139">
        <f t="shared" si="198"/>
        <v>0</v>
      </c>
      <c r="FP56" s="139">
        <f t="shared" si="199"/>
        <v>0</v>
      </c>
      <c r="FQ56" s="139">
        <f t="shared" si="200"/>
        <v>0</v>
      </c>
      <c r="FR56" s="139">
        <f t="shared" si="201"/>
        <v>0</v>
      </c>
      <c r="FS56" s="139">
        <f t="shared" si="202"/>
        <v>0</v>
      </c>
      <c r="FT56" s="139">
        <f t="shared" si="203"/>
        <v>0</v>
      </c>
      <c r="FU56" s="139">
        <f t="shared" si="204"/>
        <v>0</v>
      </c>
      <c r="FV56" s="139">
        <f t="shared" si="205"/>
        <v>0</v>
      </c>
      <c r="FW56" s="139">
        <f t="shared" si="206"/>
        <v>0</v>
      </c>
      <c r="FX56" s="139">
        <f t="shared" si="207"/>
        <v>0</v>
      </c>
      <c r="FY56" s="139">
        <f t="shared" si="208"/>
        <v>0</v>
      </c>
      <c r="FZ56" s="139">
        <f t="shared" si="209"/>
        <v>0</v>
      </c>
      <c r="GA56" s="139">
        <f t="shared" si="210"/>
        <v>0</v>
      </c>
      <c r="GB56" s="139">
        <f t="shared" si="211"/>
        <v>0</v>
      </c>
      <c r="GC56" s="139">
        <f t="shared" si="212"/>
        <v>0</v>
      </c>
      <c r="GD56" s="139">
        <f t="shared" si="213"/>
        <v>0</v>
      </c>
      <c r="GE56" s="139">
        <f t="shared" si="214"/>
        <v>0</v>
      </c>
      <c r="GF56" s="139">
        <f t="shared" si="215"/>
        <v>0</v>
      </c>
      <c r="GG56" s="139">
        <f t="shared" si="216"/>
        <v>0</v>
      </c>
      <c r="GH56" s="139">
        <f t="shared" si="217"/>
        <v>0</v>
      </c>
      <c r="GI56" s="139">
        <f t="shared" si="218"/>
        <v>0</v>
      </c>
      <c r="GJ56" s="139">
        <f t="shared" si="219"/>
        <v>0</v>
      </c>
      <c r="GK56" s="139">
        <f t="shared" si="220"/>
        <v>0</v>
      </c>
      <c r="GL56" s="139">
        <f t="shared" si="221"/>
        <v>0</v>
      </c>
      <c r="GM56" s="101">
        <f t="shared" si="223"/>
        <v>0</v>
      </c>
      <c r="GN56" s="163">
        <f t="shared" si="124"/>
        <v>0</v>
      </c>
      <c r="GO56" s="21" t="str">
        <f t="shared" si="125"/>
        <v>ANIBAL E. RODRIGUEZ</v>
      </c>
      <c r="GP56" s="22" t="str">
        <f t="shared" si="126"/>
        <v>BGC</v>
      </c>
      <c r="GQ56" s="316">
        <v>51</v>
      </c>
      <c r="GR56" s="354">
        <f t="shared" si="127"/>
        <v>0</v>
      </c>
    </row>
    <row r="57" spans="1:200" ht="12.75" x14ac:dyDescent="0.2">
      <c r="A57" s="79">
        <f t="shared" si="128"/>
        <v>0</v>
      </c>
      <c r="B57" s="38" t="s">
        <v>154</v>
      </c>
      <c r="C57" s="64" t="s">
        <v>155</v>
      </c>
      <c r="D57" s="282">
        <v>38889</v>
      </c>
      <c r="E57" s="86" t="str">
        <f t="shared" si="122"/>
        <v>JUV</v>
      </c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63">
        <f t="shared" si="123"/>
        <v>0</v>
      </c>
      <c r="CW57" s="139">
        <f t="shared" si="129"/>
        <v>0</v>
      </c>
      <c r="CX57" s="139">
        <f t="shared" si="130"/>
        <v>0</v>
      </c>
      <c r="CY57" s="139">
        <f t="shared" si="131"/>
        <v>0</v>
      </c>
      <c r="CZ57" s="139">
        <f t="shared" si="132"/>
        <v>0</v>
      </c>
      <c r="DA57" s="139">
        <f t="shared" si="133"/>
        <v>0</v>
      </c>
      <c r="DB57" s="139">
        <f t="shared" si="134"/>
        <v>0</v>
      </c>
      <c r="DC57" s="139">
        <f t="shared" si="135"/>
        <v>0</v>
      </c>
      <c r="DD57" s="139">
        <f t="shared" si="136"/>
        <v>0</v>
      </c>
      <c r="DE57" s="139">
        <f t="shared" si="137"/>
        <v>0</v>
      </c>
      <c r="DF57" s="139">
        <f t="shared" si="138"/>
        <v>0</v>
      </c>
      <c r="DG57" s="139">
        <f t="shared" si="139"/>
        <v>0</v>
      </c>
      <c r="DH57" s="139">
        <f t="shared" si="222"/>
        <v>0</v>
      </c>
      <c r="DI57" s="139">
        <f t="shared" si="140"/>
        <v>0</v>
      </c>
      <c r="DJ57" s="139">
        <f t="shared" si="141"/>
        <v>0</v>
      </c>
      <c r="DK57" s="139">
        <f t="shared" si="142"/>
        <v>0</v>
      </c>
      <c r="DL57" s="139">
        <f t="shared" si="143"/>
        <v>0</v>
      </c>
      <c r="DM57" s="139">
        <f t="shared" si="144"/>
        <v>0</v>
      </c>
      <c r="DN57" s="139">
        <f t="shared" si="145"/>
        <v>0</v>
      </c>
      <c r="DO57" s="139">
        <f t="shared" si="146"/>
        <v>0</v>
      </c>
      <c r="DP57" s="139">
        <f t="shared" si="147"/>
        <v>0</v>
      </c>
      <c r="DQ57" s="139">
        <f t="shared" si="148"/>
        <v>0</v>
      </c>
      <c r="DR57" s="139">
        <f t="shared" si="149"/>
        <v>0</v>
      </c>
      <c r="DS57" s="139">
        <f t="shared" si="150"/>
        <v>0</v>
      </c>
      <c r="DT57" s="139">
        <f t="shared" si="151"/>
        <v>0</v>
      </c>
      <c r="DU57" s="139">
        <f t="shared" si="152"/>
        <v>0</v>
      </c>
      <c r="DV57" s="139">
        <f t="shared" si="153"/>
        <v>0</v>
      </c>
      <c r="DW57" s="139">
        <f t="shared" si="154"/>
        <v>0</v>
      </c>
      <c r="DX57" s="139">
        <f t="shared" si="155"/>
        <v>0</v>
      </c>
      <c r="DY57" s="139">
        <f t="shared" si="156"/>
        <v>0</v>
      </c>
      <c r="DZ57" s="139">
        <f t="shared" si="157"/>
        <v>0</v>
      </c>
      <c r="EA57" s="139">
        <f t="shared" si="158"/>
        <v>0</v>
      </c>
      <c r="EB57" s="139">
        <f t="shared" si="159"/>
        <v>0</v>
      </c>
      <c r="EC57" s="139">
        <f t="shared" si="160"/>
        <v>0</v>
      </c>
      <c r="ED57" s="139">
        <f t="shared" si="161"/>
        <v>0</v>
      </c>
      <c r="EE57" s="139">
        <f t="shared" si="162"/>
        <v>0</v>
      </c>
      <c r="EF57" s="139">
        <f t="shared" si="163"/>
        <v>0</v>
      </c>
      <c r="EG57" s="139">
        <f t="shared" si="164"/>
        <v>0</v>
      </c>
      <c r="EH57" s="139">
        <f t="shared" si="165"/>
        <v>0</v>
      </c>
      <c r="EI57" s="139">
        <f t="shared" si="166"/>
        <v>0</v>
      </c>
      <c r="EJ57" s="139">
        <f t="shared" si="167"/>
        <v>0</v>
      </c>
      <c r="EK57" s="139">
        <f t="shared" si="168"/>
        <v>0</v>
      </c>
      <c r="EL57" s="139">
        <f t="shared" si="169"/>
        <v>0</v>
      </c>
      <c r="EM57" s="139">
        <f t="shared" si="170"/>
        <v>0</v>
      </c>
      <c r="EN57" s="139">
        <f t="shared" si="171"/>
        <v>0</v>
      </c>
      <c r="EO57" s="139">
        <f t="shared" si="172"/>
        <v>0</v>
      </c>
      <c r="EP57" s="139">
        <f t="shared" si="173"/>
        <v>0</v>
      </c>
      <c r="EQ57" s="139">
        <f t="shared" si="174"/>
        <v>0</v>
      </c>
      <c r="ER57" s="139">
        <f t="shared" si="175"/>
        <v>0</v>
      </c>
      <c r="ES57" s="139">
        <f t="shared" si="176"/>
        <v>0</v>
      </c>
      <c r="ET57" s="139">
        <f t="shared" si="177"/>
        <v>0</v>
      </c>
      <c r="EU57" s="139">
        <f t="shared" si="178"/>
        <v>0</v>
      </c>
      <c r="EV57" s="139">
        <f t="shared" si="179"/>
        <v>0</v>
      </c>
      <c r="EW57" s="139">
        <f t="shared" si="180"/>
        <v>0</v>
      </c>
      <c r="EX57" s="139">
        <f t="shared" si="181"/>
        <v>0</v>
      </c>
      <c r="EY57" s="139">
        <f t="shared" si="182"/>
        <v>0</v>
      </c>
      <c r="EZ57" s="139">
        <f t="shared" si="183"/>
        <v>0</v>
      </c>
      <c r="FA57" s="139">
        <f t="shared" si="184"/>
        <v>0</v>
      </c>
      <c r="FB57" s="139">
        <f t="shared" si="185"/>
        <v>0</v>
      </c>
      <c r="FC57" s="139">
        <f t="shared" si="186"/>
        <v>0</v>
      </c>
      <c r="FD57" s="139">
        <f t="shared" si="187"/>
        <v>0</v>
      </c>
      <c r="FE57" s="139">
        <f t="shared" si="188"/>
        <v>0</v>
      </c>
      <c r="FF57" s="139">
        <f t="shared" si="189"/>
        <v>0</v>
      </c>
      <c r="FG57" s="139">
        <f t="shared" si="190"/>
        <v>0</v>
      </c>
      <c r="FH57" s="139">
        <f t="shared" si="191"/>
        <v>0</v>
      </c>
      <c r="FI57" s="139">
        <f t="shared" si="192"/>
        <v>0</v>
      </c>
      <c r="FJ57" s="139">
        <f t="shared" si="193"/>
        <v>0</v>
      </c>
      <c r="FK57" s="139">
        <f t="shared" si="194"/>
        <v>0</v>
      </c>
      <c r="FL57" s="139">
        <f t="shared" si="195"/>
        <v>0</v>
      </c>
      <c r="FM57" s="139">
        <f t="shared" si="196"/>
        <v>0</v>
      </c>
      <c r="FN57" s="139">
        <f t="shared" si="197"/>
        <v>0</v>
      </c>
      <c r="FO57" s="139">
        <f t="shared" si="198"/>
        <v>0</v>
      </c>
      <c r="FP57" s="139">
        <f t="shared" si="199"/>
        <v>0</v>
      </c>
      <c r="FQ57" s="139">
        <f t="shared" si="200"/>
        <v>0</v>
      </c>
      <c r="FR57" s="139">
        <f t="shared" si="201"/>
        <v>0</v>
      </c>
      <c r="FS57" s="139">
        <f t="shared" si="202"/>
        <v>0</v>
      </c>
      <c r="FT57" s="139">
        <f t="shared" si="203"/>
        <v>0</v>
      </c>
      <c r="FU57" s="139">
        <f t="shared" si="204"/>
        <v>0</v>
      </c>
      <c r="FV57" s="139">
        <f t="shared" si="205"/>
        <v>0</v>
      </c>
      <c r="FW57" s="139">
        <f t="shared" si="206"/>
        <v>0</v>
      </c>
      <c r="FX57" s="139">
        <f t="shared" si="207"/>
        <v>0</v>
      </c>
      <c r="FY57" s="139">
        <f t="shared" si="208"/>
        <v>0</v>
      </c>
      <c r="FZ57" s="139">
        <f t="shared" si="209"/>
        <v>0</v>
      </c>
      <c r="GA57" s="139">
        <f t="shared" si="210"/>
        <v>0</v>
      </c>
      <c r="GB57" s="139">
        <f t="shared" si="211"/>
        <v>0</v>
      </c>
      <c r="GC57" s="139">
        <f t="shared" si="212"/>
        <v>0</v>
      </c>
      <c r="GD57" s="139">
        <f t="shared" si="213"/>
        <v>0</v>
      </c>
      <c r="GE57" s="139">
        <f t="shared" si="214"/>
        <v>0</v>
      </c>
      <c r="GF57" s="139">
        <f t="shared" si="215"/>
        <v>0</v>
      </c>
      <c r="GG57" s="139">
        <f t="shared" si="216"/>
        <v>0</v>
      </c>
      <c r="GH57" s="139">
        <f t="shared" si="217"/>
        <v>0</v>
      </c>
      <c r="GI57" s="139">
        <f t="shared" si="218"/>
        <v>0</v>
      </c>
      <c r="GJ57" s="139">
        <f t="shared" si="219"/>
        <v>0</v>
      </c>
      <c r="GK57" s="139">
        <f t="shared" si="220"/>
        <v>0</v>
      </c>
      <c r="GL57" s="139">
        <f t="shared" si="221"/>
        <v>0</v>
      </c>
      <c r="GM57" s="140">
        <f t="shared" si="223"/>
        <v>0</v>
      </c>
      <c r="GN57" s="163">
        <f t="shared" si="124"/>
        <v>0</v>
      </c>
      <c r="GO57" s="21" t="str">
        <f t="shared" si="125"/>
        <v>DANIEL TUA</v>
      </c>
      <c r="GP57" s="22" t="str">
        <f t="shared" si="126"/>
        <v>MCC</v>
      </c>
      <c r="GQ57" s="316">
        <v>52</v>
      </c>
      <c r="GR57" s="354">
        <f t="shared" si="127"/>
        <v>0</v>
      </c>
    </row>
    <row r="58" spans="1:200" ht="12.75" x14ac:dyDescent="0.2">
      <c r="A58" s="79">
        <f t="shared" si="128"/>
        <v>0</v>
      </c>
      <c r="B58" s="38" t="s">
        <v>169</v>
      </c>
      <c r="C58" s="92" t="s">
        <v>113</v>
      </c>
      <c r="D58" s="282">
        <v>38380</v>
      </c>
      <c r="E58" s="86" t="str">
        <f t="shared" si="122"/>
        <v>JUV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63">
        <f t="shared" si="123"/>
        <v>0</v>
      </c>
      <c r="CW58" s="139">
        <f t="shared" si="129"/>
        <v>0</v>
      </c>
      <c r="CX58" s="139">
        <f t="shared" si="130"/>
        <v>0</v>
      </c>
      <c r="CY58" s="139">
        <f t="shared" si="131"/>
        <v>0</v>
      </c>
      <c r="CZ58" s="139">
        <f t="shared" si="132"/>
        <v>0</v>
      </c>
      <c r="DA58" s="139">
        <f t="shared" si="133"/>
        <v>0</v>
      </c>
      <c r="DB58" s="139">
        <f t="shared" si="134"/>
        <v>0</v>
      </c>
      <c r="DC58" s="139">
        <f t="shared" si="135"/>
        <v>0</v>
      </c>
      <c r="DD58" s="139">
        <f t="shared" si="136"/>
        <v>0</v>
      </c>
      <c r="DE58" s="139">
        <f t="shared" si="137"/>
        <v>0</v>
      </c>
      <c r="DF58" s="139">
        <f t="shared" si="138"/>
        <v>0</v>
      </c>
      <c r="DG58" s="139">
        <f t="shared" si="139"/>
        <v>0</v>
      </c>
      <c r="DH58" s="139">
        <f t="shared" si="222"/>
        <v>0</v>
      </c>
      <c r="DI58" s="139">
        <f t="shared" si="140"/>
        <v>0</v>
      </c>
      <c r="DJ58" s="139">
        <f t="shared" si="141"/>
        <v>0</v>
      </c>
      <c r="DK58" s="139">
        <f t="shared" si="142"/>
        <v>0</v>
      </c>
      <c r="DL58" s="139">
        <f t="shared" si="143"/>
        <v>0</v>
      </c>
      <c r="DM58" s="139">
        <f t="shared" si="144"/>
        <v>0</v>
      </c>
      <c r="DN58" s="139">
        <f t="shared" si="145"/>
        <v>0</v>
      </c>
      <c r="DO58" s="139">
        <f t="shared" si="146"/>
        <v>0</v>
      </c>
      <c r="DP58" s="139">
        <f t="shared" si="147"/>
        <v>0</v>
      </c>
      <c r="DQ58" s="139">
        <f t="shared" si="148"/>
        <v>0</v>
      </c>
      <c r="DR58" s="139">
        <f t="shared" si="149"/>
        <v>0</v>
      </c>
      <c r="DS58" s="139">
        <f t="shared" si="150"/>
        <v>0</v>
      </c>
      <c r="DT58" s="139">
        <f t="shared" si="151"/>
        <v>0</v>
      </c>
      <c r="DU58" s="139">
        <f t="shared" si="152"/>
        <v>0</v>
      </c>
      <c r="DV58" s="139">
        <f t="shared" si="153"/>
        <v>0</v>
      </c>
      <c r="DW58" s="139">
        <f t="shared" si="154"/>
        <v>0</v>
      </c>
      <c r="DX58" s="139">
        <f t="shared" si="155"/>
        <v>0</v>
      </c>
      <c r="DY58" s="139">
        <f t="shared" si="156"/>
        <v>0</v>
      </c>
      <c r="DZ58" s="139">
        <f t="shared" si="157"/>
        <v>0</v>
      </c>
      <c r="EA58" s="139">
        <f t="shared" si="158"/>
        <v>0</v>
      </c>
      <c r="EB58" s="139">
        <f t="shared" si="159"/>
        <v>0</v>
      </c>
      <c r="EC58" s="139">
        <f t="shared" si="160"/>
        <v>0</v>
      </c>
      <c r="ED58" s="139">
        <f t="shared" si="161"/>
        <v>0</v>
      </c>
      <c r="EE58" s="139">
        <f t="shared" si="162"/>
        <v>0</v>
      </c>
      <c r="EF58" s="139">
        <f t="shared" si="163"/>
        <v>0</v>
      </c>
      <c r="EG58" s="139">
        <f t="shared" si="164"/>
        <v>0</v>
      </c>
      <c r="EH58" s="139">
        <f t="shared" si="165"/>
        <v>0</v>
      </c>
      <c r="EI58" s="139">
        <f t="shared" si="166"/>
        <v>0</v>
      </c>
      <c r="EJ58" s="139">
        <f t="shared" si="167"/>
        <v>0</v>
      </c>
      <c r="EK58" s="139">
        <f t="shared" si="168"/>
        <v>0</v>
      </c>
      <c r="EL58" s="139">
        <f t="shared" si="169"/>
        <v>0</v>
      </c>
      <c r="EM58" s="139">
        <f t="shared" si="170"/>
        <v>0</v>
      </c>
      <c r="EN58" s="139">
        <f t="shared" si="171"/>
        <v>0</v>
      </c>
      <c r="EO58" s="139">
        <f t="shared" si="172"/>
        <v>0</v>
      </c>
      <c r="EP58" s="139">
        <f t="shared" si="173"/>
        <v>0</v>
      </c>
      <c r="EQ58" s="139">
        <f t="shared" si="174"/>
        <v>0</v>
      </c>
      <c r="ER58" s="139">
        <f t="shared" si="175"/>
        <v>0</v>
      </c>
      <c r="ES58" s="139">
        <f t="shared" si="176"/>
        <v>0</v>
      </c>
      <c r="ET58" s="139">
        <f t="shared" si="177"/>
        <v>0</v>
      </c>
      <c r="EU58" s="139">
        <f t="shared" si="178"/>
        <v>0</v>
      </c>
      <c r="EV58" s="139">
        <f t="shared" si="179"/>
        <v>0</v>
      </c>
      <c r="EW58" s="139">
        <f t="shared" si="180"/>
        <v>0</v>
      </c>
      <c r="EX58" s="139">
        <f t="shared" si="181"/>
        <v>0</v>
      </c>
      <c r="EY58" s="139">
        <f t="shared" si="182"/>
        <v>0</v>
      </c>
      <c r="EZ58" s="139">
        <f t="shared" si="183"/>
        <v>0</v>
      </c>
      <c r="FA58" s="139">
        <f t="shared" si="184"/>
        <v>0</v>
      </c>
      <c r="FB58" s="139">
        <f t="shared" si="185"/>
        <v>0</v>
      </c>
      <c r="FC58" s="139">
        <f t="shared" si="186"/>
        <v>0</v>
      </c>
      <c r="FD58" s="139">
        <f t="shared" si="187"/>
        <v>0</v>
      </c>
      <c r="FE58" s="139">
        <f t="shared" si="188"/>
        <v>0</v>
      </c>
      <c r="FF58" s="139">
        <f t="shared" si="189"/>
        <v>0</v>
      </c>
      <c r="FG58" s="139">
        <f t="shared" si="190"/>
        <v>0</v>
      </c>
      <c r="FH58" s="139">
        <f t="shared" si="191"/>
        <v>0</v>
      </c>
      <c r="FI58" s="139">
        <f t="shared" si="192"/>
        <v>0</v>
      </c>
      <c r="FJ58" s="139">
        <f t="shared" si="193"/>
        <v>0</v>
      </c>
      <c r="FK58" s="139">
        <f t="shared" si="194"/>
        <v>0</v>
      </c>
      <c r="FL58" s="139">
        <f t="shared" si="195"/>
        <v>0</v>
      </c>
      <c r="FM58" s="139">
        <f t="shared" si="196"/>
        <v>0</v>
      </c>
      <c r="FN58" s="139">
        <f t="shared" si="197"/>
        <v>0</v>
      </c>
      <c r="FO58" s="139">
        <f t="shared" si="198"/>
        <v>0</v>
      </c>
      <c r="FP58" s="139">
        <f t="shared" si="199"/>
        <v>0</v>
      </c>
      <c r="FQ58" s="139">
        <f t="shared" si="200"/>
        <v>0</v>
      </c>
      <c r="FR58" s="139">
        <f t="shared" si="201"/>
        <v>0</v>
      </c>
      <c r="FS58" s="139">
        <f t="shared" si="202"/>
        <v>0</v>
      </c>
      <c r="FT58" s="139">
        <f t="shared" si="203"/>
        <v>0</v>
      </c>
      <c r="FU58" s="139">
        <f t="shared" si="204"/>
        <v>0</v>
      </c>
      <c r="FV58" s="139">
        <f t="shared" si="205"/>
        <v>0</v>
      </c>
      <c r="FW58" s="139">
        <f t="shared" si="206"/>
        <v>0</v>
      </c>
      <c r="FX58" s="139">
        <f t="shared" si="207"/>
        <v>0</v>
      </c>
      <c r="FY58" s="139">
        <f t="shared" si="208"/>
        <v>0</v>
      </c>
      <c r="FZ58" s="139">
        <f t="shared" si="209"/>
        <v>0</v>
      </c>
      <c r="GA58" s="139">
        <f t="shared" si="210"/>
        <v>0</v>
      </c>
      <c r="GB58" s="139">
        <f t="shared" si="211"/>
        <v>0</v>
      </c>
      <c r="GC58" s="139">
        <f t="shared" si="212"/>
        <v>0</v>
      </c>
      <c r="GD58" s="139">
        <f t="shared" si="213"/>
        <v>0</v>
      </c>
      <c r="GE58" s="139">
        <f t="shared" si="214"/>
        <v>0</v>
      </c>
      <c r="GF58" s="139">
        <f t="shared" si="215"/>
        <v>0</v>
      </c>
      <c r="GG58" s="139">
        <f t="shared" si="216"/>
        <v>0</v>
      </c>
      <c r="GH58" s="139">
        <f t="shared" si="217"/>
        <v>0</v>
      </c>
      <c r="GI58" s="139">
        <f t="shared" si="218"/>
        <v>0</v>
      </c>
      <c r="GJ58" s="139">
        <f t="shared" si="219"/>
        <v>0</v>
      </c>
      <c r="GK58" s="139">
        <f t="shared" si="220"/>
        <v>0</v>
      </c>
      <c r="GL58" s="139">
        <f t="shared" si="221"/>
        <v>0</v>
      </c>
      <c r="GM58" s="140">
        <f t="shared" si="223"/>
        <v>0</v>
      </c>
      <c r="GN58" s="163">
        <f t="shared" si="124"/>
        <v>0</v>
      </c>
      <c r="GO58" s="21" t="str">
        <f t="shared" si="125"/>
        <v>DIEGO BATISTA</v>
      </c>
      <c r="GP58" s="22" t="str">
        <f t="shared" si="126"/>
        <v>LCC</v>
      </c>
      <c r="GQ58" s="316">
        <f t="shared" ref="GQ58:GQ88" si="224">+GQ57+1</f>
        <v>53</v>
      </c>
      <c r="GR58" s="354">
        <f t="shared" si="127"/>
        <v>0</v>
      </c>
    </row>
    <row r="59" spans="1:200" ht="12.75" x14ac:dyDescent="0.2">
      <c r="A59" s="79">
        <f t="shared" si="128"/>
        <v>0</v>
      </c>
      <c r="B59" s="38" t="s">
        <v>170</v>
      </c>
      <c r="C59" s="64" t="s">
        <v>109</v>
      </c>
      <c r="D59" s="282">
        <v>38976</v>
      </c>
      <c r="E59" s="86" t="str">
        <f t="shared" si="122"/>
        <v>JUV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63">
        <f t="shared" si="123"/>
        <v>0</v>
      </c>
      <c r="CW59" s="139">
        <f t="shared" si="129"/>
        <v>0</v>
      </c>
      <c r="CX59" s="139">
        <f t="shared" si="130"/>
        <v>0</v>
      </c>
      <c r="CY59" s="139">
        <f t="shared" si="131"/>
        <v>0</v>
      </c>
      <c r="CZ59" s="139">
        <f t="shared" si="132"/>
        <v>0</v>
      </c>
      <c r="DA59" s="139">
        <f t="shared" si="133"/>
        <v>0</v>
      </c>
      <c r="DB59" s="139">
        <f t="shared" si="134"/>
        <v>0</v>
      </c>
      <c r="DC59" s="139">
        <f t="shared" si="135"/>
        <v>0</v>
      </c>
      <c r="DD59" s="139">
        <f t="shared" si="136"/>
        <v>0</v>
      </c>
      <c r="DE59" s="139">
        <f t="shared" si="137"/>
        <v>0</v>
      </c>
      <c r="DF59" s="139">
        <f t="shared" si="138"/>
        <v>0</v>
      </c>
      <c r="DG59" s="139">
        <f t="shared" si="139"/>
        <v>0</v>
      </c>
      <c r="DH59" s="139">
        <f t="shared" si="222"/>
        <v>0</v>
      </c>
      <c r="DI59" s="139">
        <f t="shared" si="140"/>
        <v>0</v>
      </c>
      <c r="DJ59" s="139">
        <f t="shared" si="141"/>
        <v>0</v>
      </c>
      <c r="DK59" s="139">
        <f t="shared" si="142"/>
        <v>0</v>
      </c>
      <c r="DL59" s="139">
        <f t="shared" si="143"/>
        <v>0</v>
      </c>
      <c r="DM59" s="139">
        <f t="shared" si="144"/>
        <v>0</v>
      </c>
      <c r="DN59" s="139">
        <f t="shared" si="145"/>
        <v>0</v>
      </c>
      <c r="DO59" s="139">
        <f t="shared" si="146"/>
        <v>0</v>
      </c>
      <c r="DP59" s="139">
        <f t="shared" si="147"/>
        <v>0</v>
      </c>
      <c r="DQ59" s="139">
        <f t="shared" si="148"/>
        <v>0</v>
      </c>
      <c r="DR59" s="139">
        <f t="shared" si="149"/>
        <v>0</v>
      </c>
      <c r="DS59" s="139">
        <f t="shared" si="150"/>
        <v>0</v>
      </c>
      <c r="DT59" s="139">
        <f t="shared" si="151"/>
        <v>0</v>
      </c>
      <c r="DU59" s="139">
        <f t="shared" si="152"/>
        <v>0</v>
      </c>
      <c r="DV59" s="139">
        <f t="shared" si="153"/>
        <v>0</v>
      </c>
      <c r="DW59" s="139">
        <f t="shared" si="154"/>
        <v>0</v>
      </c>
      <c r="DX59" s="139">
        <f t="shared" si="155"/>
        <v>0</v>
      </c>
      <c r="DY59" s="139">
        <f t="shared" si="156"/>
        <v>0</v>
      </c>
      <c r="DZ59" s="139">
        <f t="shared" si="157"/>
        <v>0</v>
      </c>
      <c r="EA59" s="139">
        <f t="shared" si="158"/>
        <v>0</v>
      </c>
      <c r="EB59" s="139">
        <f t="shared" si="159"/>
        <v>0</v>
      </c>
      <c r="EC59" s="139">
        <f t="shared" si="160"/>
        <v>0</v>
      </c>
      <c r="ED59" s="139">
        <f t="shared" si="161"/>
        <v>0</v>
      </c>
      <c r="EE59" s="139">
        <f t="shared" si="162"/>
        <v>0</v>
      </c>
      <c r="EF59" s="139">
        <f t="shared" si="163"/>
        <v>0</v>
      </c>
      <c r="EG59" s="139">
        <f t="shared" si="164"/>
        <v>0</v>
      </c>
      <c r="EH59" s="139">
        <f t="shared" si="165"/>
        <v>0</v>
      </c>
      <c r="EI59" s="139">
        <f t="shared" si="166"/>
        <v>0</v>
      </c>
      <c r="EJ59" s="139">
        <f t="shared" si="167"/>
        <v>0</v>
      </c>
      <c r="EK59" s="139">
        <f t="shared" si="168"/>
        <v>0</v>
      </c>
      <c r="EL59" s="139">
        <f t="shared" si="169"/>
        <v>0</v>
      </c>
      <c r="EM59" s="139">
        <f t="shared" si="170"/>
        <v>0</v>
      </c>
      <c r="EN59" s="139">
        <f t="shared" si="171"/>
        <v>0</v>
      </c>
      <c r="EO59" s="139">
        <f t="shared" si="172"/>
        <v>0</v>
      </c>
      <c r="EP59" s="139">
        <f t="shared" si="173"/>
        <v>0</v>
      </c>
      <c r="EQ59" s="139">
        <f t="shared" si="174"/>
        <v>0</v>
      </c>
      <c r="ER59" s="139">
        <f t="shared" si="175"/>
        <v>0</v>
      </c>
      <c r="ES59" s="139">
        <f t="shared" si="176"/>
        <v>0</v>
      </c>
      <c r="ET59" s="139">
        <f t="shared" si="177"/>
        <v>0</v>
      </c>
      <c r="EU59" s="139">
        <f t="shared" si="178"/>
        <v>0</v>
      </c>
      <c r="EV59" s="139">
        <f t="shared" si="179"/>
        <v>0</v>
      </c>
      <c r="EW59" s="139">
        <f t="shared" si="180"/>
        <v>0</v>
      </c>
      <c r="EX59" s="139">
        <f t="shared" si="181"/>
        <v>0</v>
      </c>
      <c r="EY59" s="139">
        <f t="shared" si="182"/>
        <v>0</v>
      </c>
      <c r="EZ59" s="139">
        <f t="shared" si="183"/>
        <v>0</v>
      </c>
      <c r="FA59" s="139">
        <f t="shared" si="184"/>
        <v>0</v>
      </c>
      <c r="FB59" s="139">
        <f t="shared" si="185"/>
        <v>0</v>
      </c>
      <c r="FC59" s="139">
        <f t="shared" si="186"/>
        <v>0</v>
      </c>
      <c r="FD59" s="139">
        <f t="shared" si="187"/>
        <v>0</v>
      </c>
      <c r="FE59" s="139">
        <f t="shared" si="188"/>
        <v>0</v>
      </c>
      <c r="FF59" s="139">
        <f t="shared" si="189"/>
        <v>0</v>
      </c>
      <c r="FG59" s="139">
        <f t="shared" si="190"/>
        <v>0</v>
      </c>
      <c r="FH59" s="139">
        <f t="shared" si="191"/>
        <v>0</v>
      </c>
      <c r="FI59" s="139">
        <f t="shared" si="192"/>
        <v>0</v>
      </c>
      <c r="FJ59" s="139">
        <f t="shared" si="193"/>
        <v>0</v>
      </c>
      <c r="FK59" s="139">
        <f t="shared" si="194"/>
        <v>0</v>
      </c>
      <c r="FL59" s="139">
        <f t="shared" si="195"/>
        <v>0</v>
      </c>
      <c r="FM59" s="139">
        <f t="shared" si="196"/>
        <v>0</v>
      </c>
      <c r="FN59" s="139">
        <f t="shared" si="197"/>
        <v>0</v>
      </c>
      <c r="FO59" s="139">
        <f t="shared" si="198"/>
        <v>0</v>
      </c>
      <c r="FP59" s="139">
        <f t="shared" si="199"/>
        <v>0</v>
      </c>
      <c r="FQ59" s="139">
        <f t="shared" si="200"/>
        <v>0</v>
      </c>
      <c r="FR59" s="139">
        <f t="shared" si="201"/>
        <v>0</v>
      </c>
      <c r="FS59" s="139">
        <f t="shared" si="202"/>
        <v>0</v>
      </c>
      <c r="FT59" s="139">
        <f t="shared" si="203"/>
        <v>0</v>
      </c>
      <c r="FU59" s="139">
        <f t="shared" si="204"/>
        <v>0</v>
      </c>
      <c r="FV59" s="139">
        <f t="shared" si="205"/>
        <v>0</v>
      </c>
      <c r="FW59" s="139">
        <f t="shared" si="206"/>
        <v>0</v>
      </c>
      <c r="FX59" s="139">
        <f t="shared" si="207"/>
        <v>0</v>
      </c>
      <c r="FY59" s="139">
        <f t="shared" si="208"/>
        <v>0</v>
      </c>
      <c r="FZ59" s="139">
        <f t="shared" si="209"/>
        <v>0</v>
      </c>
      <c r="GA59" s="139">
        <f t="shared" si="210"/>
        <v>0</v>
      </c>
      <c r="GB59" s="139">
        <f t="shared" si="211"/>
        <v>0</v>
      </c>
      <c r="GC59" s="139">
        <f t="shared" si="212"/>
        <v>0</v>
      </c>
      <c r="GD59" s="139">
        <f t="shared" si="213"/>
        <v>0</v>
      </c>
      <c r="GE59" s="139">
        <f t="shared" si="214"/>
        <v>0</v>
      </c>
      <c r="GF59" s="139">
        <f t="shared" si="215"/>
        <v>0</v>
      </c>
      <c r="GG59" s="139">
        <f t="shared" si="216"/>
        <v>0</v>
      </c>
      <c r="GH59" s="139">
        <f t="shared" si="217"/>
        <v>0</v>
      </c>
      <c r="GI59" s="139">
        <f t="shared" si="218"/>
        <v>0</v>
      </c>
      <c r="GJ59" s="139">
        <f t="shared" si="219"/>
        <v>0</v>
      </c>
      <c r="GK59" s="139">
        <f t="shared" si="220"/>
        <v>0</v>
      </c>
      <c r="GL59" s="130">
        <f t="shared" si="221"/>
        <v>0</v>
      </c>
      <c r="GM59" s="140">
        <f t="shared" si="223"/>
        <v>0</v>
      </c>
      <c r="GN59" s="163">
        <f t="shared" si="124"/>
        <v>0</v>
      </c>
      <c r="GO59" s="21" t="str">
        <f t="shared" si="125"/>
        <v>FABIO LUENGO</v>
      </c>
      <c r="GP59" s="22" t="str">
        <f t="shared" si="126"/>
        <v>VAGC</v>
      </c>
      <c r="GQ59" s="316">
        <f t="shared" si="224"/>
        <v>54</v>
      </c>
      <c r="GR59" s="354">
        <f t="shared" si="127"/>
        <v>0</v>
      </c>
    </row>
    <row r="60" spans="1:200" ht="12.75" x14ac:dyDescent="0.2">
      <c r="A60" s="79">
        <f t="shared" si="128"/>
        <v>0</v>
      </c>
      <c r="B60" s="38" t="s">
        <v>171</v>
      </c>
      <c r="C60" s="92" t="s">
        <v>109</v>
      </c>
      <c r="D60" s="282">
        <v>38993</v>
      </c>
      <c r="E60" s="86" t="str">
        <f t="shared" si="122"/>
        <v>JUV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63">
        <f t="shared" si="123"/>
        <v>0</v>
      </c>
      <c r="CW60" s="139">
        <f t="shared" si="129"/>
        <v>0</v>
      </c>
      <c r="CX60" s="139">
        <f t="shared" si="130"/>
        <v>0</v>
      </c>
      <c r="CY60" s="139">
        <f t="shared" si="131"/>
        <v>0</v>
      </c>
      <c r="CZ60" s="139">
        <f t="shared" si="132"/>
        <v>0</v>
      </c>
      <c r="DA60" s="139">
        <f t="shared" si="133"/>
        <v>0</v>
      </c>
      <c r="DB60" s="139">
        <f t="shared" si="134"/>
        <v>0</v>
      </c>
      <c r="DC60" s="139">
        <f t="shared" si="135"/>
        <v>0</v>
      </c>
      <c r="DD60" s="139">
        <f t="shared" si="136"/>
        <v>0</v>
      </c>
      <c r="DE60" s="139">
        <f t="shared" si="137"/>
        <v>0</v>
      </c>
      <c r="DF60" s="139">
        <f t="shared" si="138"/>
        <v>0</v>
      </c>
      <c r="DG60" s="139">
        <f t="shared" si="139"/>
        <v>0</v>
      </c>
      <c r="DH60" s="139">
        <f t="shared" si="222"/>
        <v>0</v>
      </c>
      <c r="DI60" s="139">
        <f t="shared" si="140"/>
        <v>0</v>
      </c>
      <c r="DJ60" s="139">
        <f t="shared" si="141"/>
        <v>0</v>
      </c>
      <c r="DK60" s="139">
        <f t="shared" si="142"/>
        <v>0</v>
      </c>
      <c r="DL60" s="139">
        <f t="shared" si="143"/>
        <v>0</v>
      </c>
      <c r="DM60" s="139">
        <f t="shared" si="144"/>
        <v>0</v>
      </c>
      <c r="DN60" s="139">
        <f t="shared" si="145"/>
        <v>0</v>
      </c>
      <c r="DO60" s="139">
        <f t="shared" si="146"/>
        <v>0</v>
      </c>
      <c r="DP60" s="139">
        <f t="shared" si="147"/>
        <v>0</v>
      </c>
      <c r="DQ60" s="139">
        <f t="shared" si="148"/>
        <v>0</v>
      </c>
      <c r="DR60" s="139">
        <f t="shared" si="149"/>
        <v>0</v>
      </c>
      <c r="DS60" s="139">
        <f t="shared" si="150"/>
        <v>0</v>
      </c>
      <c r="DT60" s="139">
        <f t="shared" si="151"/>
        <v>0</v>
      </c>
      <c r="DU60" s="139">
        <f t="shared" si="152"/>
        <v>0</v>
      </c>
      <c r="DV60" s="139">
        <f t="shared" si="153"/>
        <v>0</v>
      </c>
      <c r="DW60" s="139">
        <f t="shared" si="154"/>
        <v>0</v>
      </c>
      <c r="DX60" s="139">
        <f t="shared" si="155"/>
        <v>0</v>
      </c>
      <c r="DY60" s="139">
        <f t="shared" si="156"/>
        <v>0</v>
      </c>
      <c r="DZ60" s="139">
        <f t="shared" si="157"/>
        <v>0</v>
      </c>
      <c r="EA60" s="139">
        <f t="shared" si="158"/>
        <v>0</v>
      </c>
      <c r="EB60" s="139">
        <f t="shared" si="159"/>
        <v>0</v>
      </c>
      <c r="EC60" s="139">
        <f t="shared" si="160"/>
        <v>0</v>
      </c>
      <c r="ED60" s="139">
        <f t="shared" si="161"/>
        <v>0</v>
      </c>
      <c r="EE60" s="139">
        <f t="shared" si="162"/>
        <v>0</v>
      </c>
      <c r="EF60" s="139">
        <f t="shared" si="163"/>
        <v>0</v>
      </c>
      <c r="EG60" s="139">
        <f t="shared" si="164"/>
        <v>0</v>
      </c>
      <c r="EH60" s="139">
        <f t="shared" si="165"/>
        <v>0</v>
      </c>
      <c r="EI60" s="139">
        <f t="shared" si="166"/>
        <v>0</v>
      </c>
      <c r="EJ60" s="139">
        <f t="shared" si="167"/>
        <v>0</v>
      </c>
      <c r="EK60" s="139">
        <f t="shared" si="168"/>
        <v>0</v>
      </c>
      <c r="EL60" s="139">
        <f t="shared" si="169"/>
        <v>0</v>
      </c>
      <c r="EM60" s="139">
        <f t="shared" si="170"/>
        <v>0</v>
      </c>
      <c r="EN60" s="139">
        <f t="shared" si="171"/>
        <v>0</v>
      </c>
      <c r="EO60" s="139">
        <f t="shared" si="172"/>
        <v>0</v>
      </c>
      <c r="EP60" s="139">
        <f t="shared" si="173"/>
        <v>0</v>
      </c>
      <c r="EQ60" s="139">
        <f t="shared" si="174"/>
        <v>0</v>
      </c>
      <c r="ER60" s="139">
        <f t="shared" si="175"/>
        <v>0</v>
      </c>
      <c r="ES60" s="139">
        <f t="shared" si="176"/>
        <v>0</v>
      </c>
      <c r="ET60" s="139">
        <f t="shared" si="177"/>
        <v>0</v>
      </c>
      <c r="EU60" s="139">
        <f t="shared" si="178"/>
        <v>0</v>
      </c>
      <c r="EV60" s="139">
        <f t="shared" si="179"/>
        <v>0</v>
      </c>
      <c r="EW60" s="139">
        <f t="shared" si="180"/>
        <v>0</v>
      </c>
      <c r="EX60" s="139">
        <f t="shared" si="181"/>
        <v>0</v>
      </c>
      <c r="EY60" s="139">
        <f t="shared" si="182"/>
        <v>0</v>
      </c>
      <c r="EZ60" s="139">
        <f t="shared" si="183"/>
        <v>0</v>
      </c>
      <c r="FA60" s="139">
        <f t="shared" si="184"/>
        <v>0</v>
      </c>
      <c r="FB60" s="139">
        <f t="shared" si="185"/>
        <v>0</v>
      </c>
      <c r="FC60" s="139">
        <f t="shared" si="186"/>
        <v>0</v>
      </c>
      <c r="FD60" s="139">
        <f t="shared" si="187"/>
        <v>0</v>
      </c>
      <c r="FE60" s="139">
        <f t="shared" si="188"/>
        <v>0</v>
      </c>
      <c r="FF60" s="139">
        <f t="shared" si="189"/>
        <v>0</v>
      </c>
      <c r="FG60" s="139">
        <f t="shared" si="190"/>
        <v>0</v>
      </c>
      <c r="FH60" s="139">
        <f t="shared" si="191"/>
        <v>0</v>
      </c>
      <c r="FI60" s="139">
        <f t="shared" si="192"/>
        <v>0</v>
      </c>
      <c r="FJ60" s="139">
        <f t="shared" si="193"/>
        <v>0</v>
      </c>
      <c r="FK60" s="139">
        <f t="shared" si="194"/>
        <v>0</v>
      </c>
      <c r="FL60" s="139">
        <f t="shared" si="195"/>
        <v>0</v>
      </c>
      <c r="FM60" s="139">
        <f t="shared" si="196"/>
        <v>0</v>
      </c>
      <c r="FN60" s="139">
        <f t="shared" si="197"/>
        <v>0</v>
      </c>
      <c r="FO60" s="139">
        <f t="shared" si="198"/>
        <v>0</v>
      </c>
      <c r="FP60" s="139">
        <f t="shared" si="199"/>
        <v>0</v>
      </c>
      <c r="FQ60" s="139">
        <f t="shared" si="200"/>
        <v>0</v>
      </c>
      <c r="FR60" s="139">
        <f t="shared" si="201"/>
        <v>0</v>
      </c>
      <c r="FS60" s="139">
        <f t="shared" si="202"/>
        <v>0</v>
      </c>
      <c r="FT60" s="139">
        <f t="shared" si="203"/>
        <v>0</v>
      </c>
      <c r="FU60" s="139">
        <f t="shared" si="204"/>
        <v>0</v>
      </c>
      <c r="FV60" s="139">
        <f t="shared" si="205"/>
        <v>0</v>
      </c>
      <c r="FW60" s="139">
        <f t="shared" si="206"/>
        <v>0</v>
      </c>
      <c r="FX60" s="139">
        <f t="shared" si="207"/>
        <v>0</v>
      </c>
      <c r="FY60" s="139">
        <f t="shared" si="208"/>
        <v>0</v>
      </c>
      <c r="FZ60" s="139">
        <f t="shared" si="209"/>
        <v>0</v>
      </c>
      <c r="GA60" s="139">
        <f t="shared" si="210"/>
        <v>0</v>
      </c>
      <c r="GB60" s="139">
        <f t="shared" si="211"/>
        <v>0</v>
      </c>
      <c r="GC60" s="139">
        <f t="shared" si="212"/>
        <v>0</v>
      </c>
      <c r="GD60" s="139">
        <f t="shared" si="213"/>
        <v>0</v>
      </c>
      <c r="GE60" s="139">
        <f t="shared" si="214"/>
        <v>0</v>
      </c>
      <c r="GF60" s="139">
        <f t="shared" si="215"/>
        <v>0</v>
      </c>
      <c r="GG60" s="139">
        <f t="shared" si="216"/>
        <v>0</v>
      </c>
      <c r="GH60" s="139">
        <f t="shared" si="217"/>
        <v>0</v>
      </c>
      <c r="GI60" s="139">
        <f t="shared" si="218"/>
        <v>0</v>
      </c>
      <c r="GJ60" s="139">
        <f t="shared" si="219"/>
        <v>0</v>
      </c>
      <c r="GK60" s="139">
        <f t="shared" si="220"/>
        <v>0</v>
      </c>
      <c r="GL60" s="139">
        <f t="shared" si="221"/>
        <v>0</v>
      </c>
      <c r="GM60" s="140">
        <f t="shared" si="223"/>
        <v>0</v>
      </c>
      <c r="GN60" s="163">
        <f t="shared" si="124"/>
        <v>0</v>
      </c>
      <c r="GO60" s="21" t="str">
        <f t="shared" si="125"/>
        <v>FEDERICO ROSSINI</v>
      </c>
      <c r="GP60" s="22" t="str">
        <f t="shared" si="126"/>
        <v>VAGC</v>
      </c>
      <c r="GQ60" s="316">
        <f t="shared" si="224"/>
        <v>55</v>
      </c>
      <c r="GR60" s="354">
        <f t="shared" si="127"/>
        <v>0</v>
      </c>
    </row>
    <row r="61" spans="1:200" ht="12.75" x14ac:dyDescent="0.2">
      <c r="A61" s="79">
        <f t="shared" si="128"/>
        <v>0</v>
      </c>
      <c r="B61" s="38" t="s">
        <v>172</v>
      </c>
      <c r="C61" s="64" t="s">
        <v>132</v>
      </c>
      <c r="D61" s="282">
        <v>39035</v>
      </c>
      <c r="E61" s="86" t="str">
        <f t="shared" si="122"/>
        <v>JUV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63">
        <f t="shared" si="123"/>
        <v>0</v>
      </c>
      <c r="CW61" s="139">
        <f t="shared" si="129"/>
        <v>0</v>
      </c>
      <c r="CX61" s="139">
        <f t="shared" si="130"/>
        <v>0</v>
      </c>
      <c r="CY61" s="139">
        <f t="shared" si="131"/>
        <v>0</v>
      </c>
      <c r="CZ61" s="139">
        <f t="shared" si="132"/>
        <v>0</v>
      </c>
      <c r="DA61" s="139">
        <f t="shared" si="133"/>
        <v>0</v>
      </c>
      <c r="DB61" s="139">
        <f t="shared" si="134"/>
        <v>0</v>
      </c>
      <c r="DC61" s="139">
        <f t="shared" si="135"/>
        <v>0</v>
      </c>
      <c r="DD61" s="139">
        <f t="shared" si="136"/>
        <v>0</v>
      </c>
      <c r="DE61" s="139">
        <f t="shared" si="137"/>
        <v>0</v>
      </c>
      <c r="DF61" s="139">
        <f t="shared" si="138"/>
        <v>0</v>
      </c>
      <c r="DG61" s="139">
        <f t="shared" si="139"/>
        <v>0</v>
      </c>
      <c r="DH61" s="139">
        <f t="shared" si="222"/>
        <v>0</v>
      </c>
      <c r="DI61" s="139">
        <f t="shared" si="140"/>
        <v>0</v>
      </c>
      <c r="DJ61" s="139">
        <f t="shared" si="141"/>
        <v>0</v>
      </c>
      <c r="DK61" s="139">
        <f t="shared" si="142"/>
        <v>0</v>
      </c>
      <c r="DL61" s="139">
        <f t="shared" si="143"/>
        <v>0</v>
      </c>
      <c r="DM61" s="139">
        <f t="shared" si="144"/>
        <v>0</v>
      </c>
      <c r="DN61" s="139">
        <f t="shared" si="145"/>
        <v>0</v>
      </c>
      <c r="DO61" s="139">
        <f t="shared" si="146"/>
        <v>0</v>
      </c>
      <c r="DP61" s="139">
        <f t="shared" si="147"/>
        <v>0</v>
      </c>
      <c r="DQ61" s="139">
        <f t="shared" si="148"/>
        <v>0</v>
      </c>
      <c r="DR61" s="139">
        <f t="shared" si="149"/>
        <v>0</v>
      </c>
      <c r="DS61" s="139">
        <f t="shared" si="150"/>
        <v>0</v>
      </c>
      <c r="DT61" s="139">
        <f t="shared" si="151"/>
        <v>0</v>
      </c>
      <c r="DU61" s="139">
        <f t="shared" si="152"/>
        <v>0</v>
      </c>
      <c r="DV61" s="139">
        <f t="shared" si="153"/>
        <v>0</v>
      </c>
      <c r="DW61" s="139">
        <f t="shared" si="154"/>
        <v>0</v>
      </c>
      <c r="DX61" s="139">
        <f t="shared" si="155"/>
        <v>0</v>
      </c>
      <c r="DY61" s="139">
        <f t="shared" si="156"/>
        <v>0</v>
      </c>
      <c r="DZ61" s="139">
        <f t="shared" si="157"/>
        <v>0</v>
      </c>
      <c r="EA61" s="139">
        <f t="shared" si="158"/>
        <v>0</v>
      </c>
      <c r="EB61" s="139">
        <f t="shared" si="159"/>
        <v>0</v>
      </c>
      <c r="EC61" s="139">
        <f t="shared" si="160"/>
        <v>0</v>
      </c>
      <c r="ED61" s="139">
        <f t="shared" si="161"/>
        <v>0</v>
      </c>
      <c r="EE61" s="139">
        <f t="shared" si="162"/>
        <v>0</v>
      </c>
      <c r="EF61" s="139">
        <f t="shared" si="163"/>
        <v>0</v>
      </c>
      <c r="EG61" s="139">
        <f t="shared" si="164"/>
        <v>0</v>
      </c>
      <c r="EH61" s="139">
        <f t="shared" si="165"/>
        <v>0</v>
      </c>
      <c r="EI61" s="139">
        <f t="shared" si="166"/>
        <v>0</v>
      </c>
      <c r="EJ61" s="139">
        <f t="shared" si="167"/>
        <v>0</v>
      </c>
      <c r="EK61" s="139">
        <f t="shared" si="168"/>
        <v>0</v>
      </c>
      <c r="EL61" s="139">
        <f t="shared" si="169"/>
        <v>0</v>
      </c>
      <c r="EM61" s="139">
        <f t="shared" si="170"/>
        <v>0</v>
      </c>
      <c r="EN61" s="139">
        <f t="shared" si="171"/>
        <v>0</v>
      </c>
      <c r="EO61" s="139">
        <f t="shared" si="172"/>
        <v>0</v>
      </c>
      <c r="EP61" s="139">
        <f t="shared" si="173"/>
        <v>0</v>
      </c>
      <c r="EQ61" s="139">
        <f t="shared" si="174"/>
        <v>0</v>
      </c>
      <c r="ER61" s="139">
        <f t="shared" si="175"/>
        <v>0</v>
      </c>
      <c r="ES61" s="139">
        <f t="shared" si="176"/>
        <v>0</v>
      </c>
      <c r="ET61" s="139">
        <f t="shared" si="177"/>
        <v>0</v>
      </c>
      <c r="EU61" s="139">
        <f t="shared" si="178"/>
        <v>0</v>
      </c>
      <c r="EV61" s="139">
        <f t="shared" si="179"/>
        <v>0</v>
      </c>
      <c r="EW61" s="139">
        <f t="shared" si="180"/>
        <v>0</v>
      </c>
      <c r="EX61" s="139">
        <f t="shared" si="181"/>
        <v>0</v>
      </c>
      <c r="EY61" s="139">
        <f t="shared" si="182"/>
        <v>0</v>
      </c>
      <c r="EZ61" s="139">
        <f t="shared" si="183"/>
        <v>0</v>
      </c>
      <c r="FA61" s="139">
        <f t="shared" si="184"/>
        <v>0</v>
      </c>
      <c r="FB61" s="139">
        <f t="shared" si="185"/>
        <v>0</v>
      </c>
      <c r="FC61" s="139">
        <f t="shared" si="186"/>
        <v>0</v>
      </c>
      <c r="FD61" s="139">
        <f t="shared" si="187"/>
        <v>0</v>
      </c>
      <c r="FE61" s="139">
        <f t="shared" si="188"/>
        <v>0</v>
      </c>
      <c r="FF61" s="139">
        <f t="shared" si="189"/>
        <v>0</v>
      </c>
      <c r="FG61" s="139">
        <f t="shared" si="190"/>
        <v>0</v>
      </c>
      <c r="FH61" s="139">
        <f t="shared" si="191"/>
        <v>0</v>
      </c>
      <c r="FI61" s="139">
        <f t="shared" si="192"/>
        <v>0</v>
      </c>
      <c r="FJ61" s="139">
        <f t="shared" si="193"/>
        <v>0</v>
      </c>
      <c r="FK61" s="139">
        <f t="shared" si="194"/>
        <v>0</v>
      </c>
      <c r="FL61" s="139">
        <f t="shared" si="195"/>
        <v>0</v>
      </c>
      <c r="FM61" s="139">
        <f t="shared" si="196"/>
        <v>0</v>
      </c>
      <c r="FN61" s="139">
        <f t="shared" si="197"/>
        <v>0</v>
      </c>
      <c r="FO61" s="139">
        <f t="shared" si="198"/>
        <v>0</v>
      </c>
      <c r="FP61" s="139">
        <f t="shared" si="199"/>
        <v>0</v>
      </c>
      <c r="FQ61" s="139">
        <f t="shared" si="200"/>
        <v>0</v>
      </c>
      <c r="FR61" s="139">
        <f t="shared" si="201"/>
        <v>0</v>
      </c>
      <c r="FS61" s="139">
        <f t="shared" si="202"/>
        <v>0</v>
      </c>
      <c r="FT61" s="139">
        <f t="shared" si="203"/>
        <v>0</v>
      </c>
      <c r="FU61" s="139">
        <f t="shared" si="204"/>
        <v>0</v>
      </c>
      <c r="FV61" s="139">
        <f t="shared" si="205"/>
        <v>0</v>
      </c>
      <c r="FW61" s="139">
        <f t="shared" si="206"/>
        <v>0</v>
      </c>
      <c r="FX61" s="139">
        <f t="shared" si="207"/>
        <v>0</v>
      </c>
      <c r="FY61" s="139">
        <f t="shared" si="208"/>
        <v>0</v>
      </c>
      <c r="FZ61" s="139">
        <f t="shared" si="209"/>
        <v>0</v>
      </c>
      <c r="GA61" s="139">
        <f t="shared" si="210"/>
        <v>0</v>
      </c>
      <c r="GB61" s="139">
        <f t="shared" si="211"/>
        <v>0</v>
      </c>
      <c r="GC61" s="139">
        <f t="shared" si="212"/>
        <v>0</v>
      </c>
      <c r="GD61" s="139">
        <f t="shared" si="213"/>
        <v>0</v>
      </c>
      <c r="GE61" s="139">
        <f t="shared" si="214"/>
        <v>0</v>
      </c>
      <c r="GF61" s="139">
        <f t="shared" si="215"/>
        <v>0</v>
      </c>
      <c r="GG61" s="139">
        <f t="shared" si="216"/>
        <v>0</v>
      </c>
      <c r="GH61" s="139">
        <f t="shared" si="217"/>
        <v>0</v>
      </c>
      <c r="GI61" s="139">
        <f t="shared" si="218"/>
        <v>0</v>
      </c>
      <c r="GJ61" s="139">
        <f t="shared" si="219"/>
        <v>0</v>
      </c>
      <c r="GK61" s="139">
        <f t="shared" si="220"/>
        <v>0</v>
      </c>
      <c r="GL61" s="139">
        <f t="shared" si="221"/>
        <v>0</v>
      </c>
      <c r="GM61" s="140">
        <f t="shared" si="223"/>
        <v>0</v>
      </c>
      <c r="GN61" s="163">
        <f t="shared" si="124"/>
        <v>0</v>
      </c>
      <c r="GO61" s="21" t="str">
        <f t="shared" si="125"/>
        <v>FELIX J OTAMENDI</v>
      </c>
      <c r="GP61" s="22" t="str">
        <f t="shared" si="126"/>
        <v>BGC</v>
      </c>
      <c r="GQ61" s="316">
        <f t="shared" si="224"/>
        <v>56</v>
      </c>
      <c r="GR61" s="354">
        <f t="shared" si="127"/>
        <v>0</v>
      </c>
    </row>
    <row r="62" spans="1:200" ht="12.75" x14ac:dyDescent="0.2">
      <c r="A62" s="79">
        <f t="shared" si="128"/>
        <v>0</v>
      </c>
      <c r="B62" s="38" t="s">
        <v>173</v>
      </c>
      <c r="C62" s="64" t="s">
        <v>105</v>
      </c>
      <c r="D62" s="93"/>
      <c r="E62" s="86" t="str">
        <f t="shared" si="122"/>
        <v/>
      </c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63">
        <f t="shared" si="123"/>
        <v>0</v>
      </c>
      <c r="CW62" s="139">
        <f t="shared" si="129"/>
        <v>0</v>
      </c>
      <c r="CX62" s="139">
        <f t="shared" si="130"/>
        <v>0</v>
      </c>
      <c r="CY62" s="139">
        <f t="shared" si="131"/>
        <v>0</v>
      </c>
      <c r="CZ62" s="139">
        <f t="shared" si="132"/>
        <v>0</v>
      </c>
      <c r="DA62" s="139">
        <f t="shared" si="133"/>
        <v>0</v>
      </c>
      <c r="DB62" s="139">
        <f t="shared" si="134"/>
        <v>0</v>
      </c>
      <c r="DC62" s="139">
        <f t="shared" si="135"/>
        <v>0</v>
      </c>
      <c r="DD62" s="139">
        <f t="shared" si="136"/>
        <v>0</v>
      </c>
      <c r="DE62" s="139">
        <f t="shared" si="137"/>
        <v>0</v>
      </c>
      <c r="DF62" s="139">
        <f t="shared" si="138"/>
        <v>0</v>
      </c>
      <c r="DG62" s="139">
        <f t="shared" si="139"/>
        <v>0</v>
      </c>
      <c r="DH62" s="139">
        <f t="shared" si="222"/>
        <v>0</v>
      </c>
      <c r="DI62" s="139">
        <f t="shared" si="140"/>
        <v>0</v>
      </c>
      <c r="DJ62" s="139">
        <f t="shared" si="141"/>
        <v>0</v>
      </c>
      <c r="DK62" s="139">
        <f t="shared" si="142"/>
        <v>0</v>
      </c>
      <c r="DL62" s="139">
        <f t="shared" si="143"/>
        <v>0</v>
      </c>
      <c r="DM62" s="139">
        <f t="shared" si="144"/>
        <v>0</v>
      </c>
      <c r="DN62" s="139">
        <f t="shared" si="145"/>
        <v>0</v>
      </c>
      <c r="DO62" s="139">
        <f t="shared" si="146"/>
        <v>0</v>
      </c>
      <c r="DP62" s="139">
        <f t="shared" si="147"/>
        <v>0</v>
      </c>
      <c r="DQ62" s="139">
        <f t="shared" si="148"/>
        <v>0</v>
      </c>
      <c r="DR62" s="139">
        <f t="shared" si="149"/>
        <v>0</v>
      </c>
      <c r="DS62" s="139">
        <f t="shared" si="150"/>
        <v>0</v>
      </c>
      <c r="DT62" s="139">
        <f t="shared" si="151"/>
        <v>0</v>
      </c>
      <c r="DU62" s="139">
        <f t="shared" si="152"/>
        <v>0</v>
      </c>
      <c r="DV62" s="139">
        <f t="shared" si="153"/>
        <v>0</v>
      </c>
      <c r="DW62" s="139">
        <f t="shared" si="154"/>
        <v>0</v>
      </c>
      <c r="DX62" s="139">
        <f t="shared" si="155"/>
        <v>0</v>
      </c>
      <c r="DY62" s="139">
        <f t="shared" si="156"/>
        <v>0</v>
      </c>
      <c r="DZ62" s="139">
        <f t="shared" si="157"/>
        <v>0</v>
      </c>
      <c r="EA62" s="139">
        <f t="shared" si="158"/>
        <v>0</v>
      </c>
      <c r="EB62" s="139">
        <f t="shared" si="159"/>
        <v>0</v>
      </c>
      <c r="EC62" s="139">
        <f t="shared" si="160"/>
        <v>0</v>
      </c>
      <c r="ED62" s="139">
        <f t="shared" si="161"/>
        <v>0</v>
      </c>
      <c r="EE62" s="139">
        <f t="shared" si="162"/>
        <v>0</v>
      </c>
      <c r="EF62" s="139">
        <f t="shared" si="163"/>
        <v>0</v>
      </c>
      <c r="EG62" s="139">
        <f t="shared" si="164"/>
        <v>0</v>
      </c>
      <c r="EH62" s="139">
        <f t="shared" si="165"/>
        <v>0</v>
      </c>
      <c r="EI62" s="139">
        <f t="shared" si="166"/>
        <v>0</v>
      </c>
      <c r="EJ62" s="139">
        <f t="shared" si="167"/>
        <v>0</v>
      </c>
      <c r="EK62" s="139">
        <f t="shared" si="168"/>
        <v>0</v>
      </c>
      <c r="EL62" s="139">
        <f t="shared" si="169"/>
        <v>0</v>
      </c>
      <c r="EM62" s="139">
        <f t="shared" si="170"/>
        <v>0</v>
      </c>
      <c r="EN62" s="139">
        <f t="shared" si="171"/>
        <v>0</v>
      </c>
      <c r="EO62" s="139">
        <f t="shared" si="172"/>
        <v>0</v>
      </c>
      <c r="EP62" s="139">
        <f t="shared" si="173"/>
        <v>0</v>
      </c>
      <c r="EQ62" s="139">
        <f t="shared" si="174"/>
        <v>0</v>
      </c>
      <c r="ER62" s="139">
        <f t="shared" si="175"/>
        <v>0</v>
      </c>
      <c r="ES62" s="139">
        <f t="shared" si="176"/>
        <v>0</v>
      </c>
      <c r="ET62" s="139">
        <f t="shared" si="177"/>
        <v>0</v>
      </c>
      <c r="EU62" s="139">
        <f t="shared" si="178"/>
        <v>0</v>
      </c>
      <c r="EV62" s="139">
        <f t="shared" si="179"/>
        <v>0</v>
      </c>
      <c r="EW62" s="139">
        <f t="shared" si="180"/>
        <v>0</v>
      </c>
      <c r="EX62" s="139">
        <f t="shared" si="181"/>
        <v>0</v>
      </c>
      <c r="EY62" s="139">
        <f t="shared" si="182"/>
        <v>0</v>
      </c>
      <c r="EZ62" s="139">
        <f t="shared" si="183"/>
        <v>0</v>
      </c>
      <c r="FA62" s="139">
        <f t="shared" si="184"/>
        <v>0</v>
      </c>
      <c r="FB62" s="139">
        <f t="shared" si="185"/>
        <v>0</v>
      </c>
      <c r="FC62" s="139">
        <f t="shared" si="186"/>
        <v>0</v>
      </c>
      <c r="FD62" s="139">
        <f t="shared" si="187"/>
        <v>0</v>
      </c>
      <c r="FE62" s="139">
        <f t="shared" si="188"/>
        <v>0</v>
      </c>
      <c r="FF62" s="139">
        <f t="shared" si="189"/>
        <v>0</v>
      </c>
      <c r="FG62" s="139">
        <f t="shared" si="190"/>
        <v>0</v>
      </c>
      <c r="FH62" s="139">
        <f t="shared" si="191"/>
        <v>0</v>
      </c>
      <c r="FI62" s="139">
        <f t="shared" si="192"/>
        <v>0</v>
      </c>
      <c r="FJ62" s="139">
        <f t="shared" si="193"/>
        <v>0</v>
      </c>
      <c r="FK62" s="139">
        <f t="shared" si="194"/>
        <v>0</v>
      </c>
      <c r="FL62" s="139">
        <f t="shared" si="195"/>
        <v>0</v>
      </c>
      <c r="FM62" s="139">
        <f t="shared" si="196"/>
        <v>0</v>
      </c>
      <c r="FN62" s="139">
        <f t="shared" si="197"/>
        <v>0</v>
      </c>
      <c r="FO62" s="139">
        <f t="shared" si="198"/>
        <v>0</v>
      </c>
      <c r="FP62" s="139">
        <f t="shared" si="199"/>
        <v>0</v>
      </c>
      <c r="FQ62" s="139">
        <f t="shared" si="200"/>
        <v>0</v>
      </c>
      <c r="FR62" s="139">
        <f t="shared" si="201"/>
        <v>0</v>
      </c>
      <c r="FS62" s="139">
        <f t="shared" si="202"/>
        <v>0</v>
      </c>
      <c r="FT62" s="139">
        <f t="shared" si="203"/>
        <v>0</v>
      </c>
      <c r="FU62" s="139">
        <f t="shared" si="204"/>
        <v>0</v>
      </c>
      <c r="FV62" s="139">
        <f t="shared" si="205"/>
        <v>0</v>
      </c>
      <c r="FW62" s="139">
        <f t="shared" si="206"/>
        <v>0</v>
      </c>
      <c r="FX62" s="139">
        <f t="shared" si="207"/>
        <v>0</v>
      </c>
      <c r="FY62" s="139">
        <f t="shared" si="208"/>
        <v>0</v>
      </c>
      <c r="FZ62" s="139">
        <f t="shared" si="209"/>
        <v>0</v>
      </c>
      <c r="GA62" s="139">
        <f t="shared" si="210"/>
        <v>0</v>
      </c>
      <c r="GB62" s="139">
        <f t="shared" si="211"/>
        <v>0</v>
      </c>
      <c r="GC62" s="139">
        <f t="shared" si="212"/>
        <v>0</v>
      </c>
      <c r="GD62" s="139">
        <f t="shared" si="213"/>
        <v>0</v>
      </c>
      <c r="GE62" s="139">
        <f t="shared" si="214"/>
        <v>0</v>
      </c>
      <c r="GF62" s="139">
        <f t="shared" si="215"/>
        <v>0</v>
      </c>
      <c r="GG62" s="139">
        <f t="shared" si="216"/>
        <v>0</v>
      </c>
      <c r="GH62" s="139">
        <f t="shared" si="217"/>
        <v>0</v>
      </c>
      <c r="GI62" s="139">
        <f t="shared" si="218"/>
        <v>0</v>
      </c>
      <c r="GJ62" s="139">
        <f t="shared" si="219"/>
        <v>0</v>
      </c>
      <c r="GK62" s="139">
        <f t="shared" si="220"/>
        <v>0</v>
      </c>
      <c r="GL62" s="139">
        <f t="shared" si="221"/>
        <v>0</v>
      </c>
      <c r="GM62" s="101">
        <f t="shared" si="223"/>
        <v>0</v>
      </c>
      <c r="GN62" s="163">
        <f t="shared" si="124"/>
        <v>0</v>
      </c>
      <c r="GO62" s="21" t="str">
        <f t="shared" si="125"/>
        <v>GEORGE BRADA</v>
      </c>
      <c r="GP62" s="22" t="str">
        <f t="shared" si="126"/>
        <v>GCC</v>
      </c>
      <c r="GQ62" s="316">
        <f t="shared" si="224"/>
        <v>57</v>
      </c>
      <c r="GR62" s="354">
        <f t="shared" si="127"/>
        <v>0</v>
      </c>
    </row>
    <row r="63" spans="1:200" ht="12.75" x14ac:dyDescent="0.2">
      <c r="A63" s="79">
        <f t="shared" si="128"/>
        <v>0</v>
      </c>
      <c r="B63" s="38" t="s">
        <v>174</v>
      </c>
      <c r="C63" s="64" t="s">
        <v>113</v>
      </c>
      <c r="D63" s="93">
        <v>39217</v>
      </c>
      <c r="E63" s="86" t="str">
        <f t="shared" si="122"/>
        <v>JUV</v>
      </c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63">
        <f t="shared" si="123"/>
        <v>0</v>
      </c>
      <c r="CW63" s="139">
        <f t="shared" si="129"/>
        <v>0</v>
      </c>
      <c r="CX63" s="139">
        <f t="shared" si="130"/>
        <v>0</v>
      </c>
      <c r="CY63" s="139">
        <f t="shared" si="131"/>
        <v>0</v>
      </c>
      <c r="CZ63" s="139">
        <f t="shared" si="132"/>
        <v>0</v>
      </c>
      <c r="DA63" s="139">
        <f t="shared" si="133"/>
        <v>0</v>
      </c>
      <c r="DB63" s="139">
        <f t="shared" si="134"/>
        <v>0</v>
      </c>
      <c r="DC63" s="139">
        <f t="shared" si="135"/>
        <v>0</v>
      </c>
      <c r="DD63" s="139">
        <f t="shared" si="136"/>
        <v>0</v>
      </c>
      <c r="DE63" s="139">
        <f t="shared" si="137"/>
        <v>0</v>
      </c>
      <c r="DF63" s="139">
        <f t="shared" si="138"/>
        <v>0</v>
      </c>
      <c r="DG63" s="139">
        <f t="shared" si="139"/>
        <v>0</v>
      </c>
      <c r="DH63" s="139">
        <f t="shared" si="222"/>
        <v>0</v>
      </c>
      <c r="DI63" s="139">
        <f t="shared" si="140"/>
        <v>0</v>
      </c>
      <c r="DJ63" s="139">
        <f t="shared" si="141"/>
        <v>0</v>
      </c>
      <c r="DK63" s="139">
        <f t="shared" si="142"/>
        <v>0</v>
      </c>
      <c r="DL63" s="139">
        <f t="shared" si="143"/>
        <v>0</v>
      </c>
      <c r="DM63" s="139">
        <f t="shared" si="144"/>
        <v>0</v>
      </c>
      <c r="DN63" s="139">
        <f t="shared" si="145"/>
        <v>0</v>
      </c>
      <c r="DO63" s="139">
        <f t="shared" si="146"/>
        <v>0</v>
      </c>
      <c r="DP63" s="139">
        <f t="shared" si="147"/>
        <v>0</v>
      </c>
      <c r="DQ63" s="139">
        <f t="shared" si="148"/>
        <v>0</v>
      </c>
      <c r="DR63" s="139">
        <f t="shared" si="149"/>
        <v>0</v>
      </c>
      <c r="DS63" s="139">
        <f t="shared" si="150"/>
        <v>0</v>
      </c>
      <c r="DT63" s="139">
        <f t="shared" si="151"/>
        <v>0</v>
      </c>
      <c r="DU63" s="139">
        <f t="shared" si="152"/>
        <v>0</v>
      </c>
      <c r="DV63" s="139">
        <f t="shared" si="153"/>
        <v>0</v>
      </c>
      <c r="DW63" s="139">
        <f t="shared" si="154"/>
        <v>0</v>
      </c>
      <c r="DX63" s="139">
        <f t="shared" si="155"/>
        <v>0</v>
      </c>
      <c r="DY63" s="139">
        <f t="shared" si="156"/>
        <v>0</v>
      </c>
      <c r="DZ63" s="139">
        <f t="shared" si="157"/>
        <v>0</v>
      </c>
      <c r="EA63" s="139">
        <f t="shared" si="158"/>
        <v>0</v>
      </c>
      <c r="EB63" s="139">
        <f t="shared" si="159"/>
        <v>0</v>
      </c>
      <c r="EC63" s="139">
        <f t="shared" si="160"/>
        <v>0</v>
      </c>
      <c r="ED63" s="139">
        <f t="shared" si="161"/>
        <v>0</v>
      </c>
      <c r="EE63" s="139">
        <f t="shared" si="162"/>
        <v>0</v>
      </c>
      <c r="EF63" s="139">
        <f t="shared" si="163"/>
        <v>0</v>
      </c>
      <c r="EG63" s="139">
        <f t="shared" si="164"/>
        <v>0</v>
      </c>
      <c r="EH63" s="139">
        <f t="shared" si="165"/>
        <v>0</v>
      </c>
      <c r="EI63" s="139">
        <f t="shared" si="166"/>
        <v>0</v>
      </c>
      <c r="EJ63" s="139">
        <f t="shared" si="167"/>
        <v>0</v>
      </c>
      <c r="EK63" s="139">
        <f t="shared" si="168"/>
        <v>0</v>
      </c>
      <c r="EL63" s="139">
        <f t="shared" si="169"/>
        <v>0</v>
      </c>
      <c r="EM63" s="139">
        <f t="shared" si="170"/>
        <v>0</v>
      </c>
      <c r="EN63" s="139">
        <f t="shared" si="171"/>
        <v>0</v>
      </c>
      <c r="EO63" s="139">
        <f t="shared" si="172"/>
        <v>0</v>
      </c>
      <c r="EP63" s="139">
        <f t="shared" si="173"/>
        <v>0</v>
      </c>
      <c r="EQ63" s="139">
        <f t="shared" si="174"/>
        <v>0</v>
      </c>
      <c r="ER63" s="139">
        <f t="shared" si="175"/>
        <v>0</v>
      </c>
      <c r="ES63" s="139">
        <f t="shared" si="176"/>
        <v>0</v>
      </c>
      <c r="ET63" s="139">
        <f t="shared" si="177"/>
        <v>0</v>
      </c>
      <c r="EU63" s="139">
        <f t="shared" si="178"/>
        <v>0</v>
      </c>
      <c r="EV63" s="139">
        <f t="shared" si="179"/>
        <v>0</v>
      </c>
      <c r="EW63" s="139">
        <f t="shared" si="180"/>
        <v>0</v>
      </c>
      <c r="EX63" s="139">
        <f t="shared" si="181"/>
        <v>0</v>
      </c>
      <c r="EY63" s="139">
        <f t="shared" si="182"/>
        <v>0</v>
      </c>
      <c r="EZ63" s="139">
        <f t="shared" si="183"/>
        <v>0</v>
      </c>
      <c r="FA63" s="139">
        <f t="shared" si="184"/>
        <v>0</v>
      </c>
      <c r="FB63" s="139">
        <f t="shared" si="185"/>
        <v>0</v>
      </c>
      <c r="FC63" s="139">
        <f t="shared" si="186"/>
        <v>0</v>
      </c>
      <c r="FD63" s="139">
        <f t="shared" si="187"/>
        <v>0</v>
      </c>
      <c r="FE63" s="139">
        <f t="shared" si="188"/>
        <v>0</v>
      </c>
      <c r="FF63" s="139">
        <f t="shared" si="189"/>
        <v>0</v>
      </c>
      <c r="FG63" s="139">
        <f t="shared" si="190"/>
        <v>0</v>
      </c>
      <c r="FH63" s="139">
        <f t="shared" si="191"/>
        <v>0</v>
      </c>
      <c r="FI63" s="139">
        <f t="shared" si="192"/>
        <v>0</v>
      </c>
      <c r="FJ63" s="139">
        <f t="shared" si="193"/>
        <v>0</v>
      </c>
      <c r="FK63" s="139">
        <f t="shared" si="194"/>
        <v>0</v>
      </c>
      <c r="FL63" s="139">
        <f t="shared" si="195"/>
        <v>0</v>
      </c>
      <c r="FM63" s="139">
        <f t="shared" si="196"/>
        <v>0</v>
      </c>
      <c r="FN63" s="139">
        <f t="shared" si="197"/>
        <v>0</v>
      </c>
      <c r="FO63" s="139">
        <f t="shared" si="198"/>
        <v>0</v>
      </c>
      <c r="FP63" s="139">
        <f t="shared" si="199"/>
        <v>0</v>
      </c>
      <c r="FQ63" s="139">
        <f t="shared" si="200"/>
        <v>0</v>
      </c>
      <c r="FR63" s="139">
        <f t="shared" si="201"/>
        <v>0</v>
      </c>
      <c r="FS63" s="139">
        <f t="shared" si="202"/>
        <v>0</v>
      </c>
      <c r="FT63" s="139">
        <f t="shared" si="203"/>
        <v>0</v>
      </c>
      <c r="FU63" s="139">
        <f t="shared" si="204"/>
        <v>0</v>
      </c>
      <c r="FV63" s="139">
        <f t="shared" si="205"/>
        <v>0</v>
      </c>
      <c r="FW63" s="139">
        <f t="shared" si="206"/>
        <v>0</v>
      </c>
      <c r="FX63" s="139">
        <f t="shared" si="207"/>
        <v>0</v>
      </c>
      <c r="FY63" s="139">
        <f t="shared" si="208"/>
        <v>0</v>
      </c>
      <c r="FZ63" s="139">
        <f t="shared" si="209"/>
        <v>0</v>
      </c>
      <c r="GA63" s="139">
        <f t="shared" si="210"/>
        <v>0</v>
      </c>
      <c r="GB63" s="139">
        <f t="shared" si="211"/>
        <v>0</v>
      </c>
      <c r="GC63" s="139">
        <f t="shared" si="212"/>
        <v>0</v>
      </c>
      <c r="GD63" s="139">
        <f t="shared" si="213"/>
        <v>0</v>
      </c>
      <c r="GE63" s="139">
        <f t="shared" si="214"/>
        <v>0</v>
      </c>
      <c r="GF63" s="139">
        <f t="shared" si="215"/>
        <v>0</v>
      </c>
      <c r="GG63" s="139">
        <f t="shared" si="216"/>
        <v>0</v>
      </c>
      <c r="GH63" s="139">
        <f t="shared" si="217"/>
        <v>0</v>
      </c>
      <c r="GI63" s="139">
        <f t="shared" si="218"/>
        <v>0</v>
      </c>
      <c r="GJ63" s="139">
        <f t="shared" si="219"/>
        <v>0</v>
      </c>
      <c r="GK63" s="139">
        <f t="shared" si="220"/>
        <v>0</v>
      </c>
      <c r="GL63" s="139">
        <f t="shared" si="221"/>
        <v>0</v>
      </c>
      <c r="GM63" s="101">
        <f t="shared" si="223"/>
        <v>0</v>
      </c>
      <c r="GN63" s="163">
        <f t="shared" si="124"/>
        <v>0</v>
      </c>
      <c r="GO63" s="21" t="str">
        <f t="shared" si="125"/>
        <v>GUSTAVO NUÑEZ</v>
      </c>
      <c r="GP63" s="22" t="str">
        <f t="shared" si="126"/>
        <v>LCC</v>
      </c>
      <c r="GQ63" s="316">
        <f t="shared" si="224"/>
        <v>58</v>
      </c>
      <c r="GR63" s="354">
        <f t="shared" si="127"/>
        <v>0</v>
      </c>
    </row>
    <row r="64" spans="1:200" ht="12.75" x14ac:dyDescent="0.2">
      <c r="A64" s="79">
        <f t="shared" si="128"/>
        <v>0</v>
      </c>
      <c r="B64" s="38" t="s">
        <v>175</v>
      </c>
      <c r="C64" s="64" t="s">
        <v>113</v>
      </c>
      <c r="D64" s="96">
        <v>38859</v>
      </c>
      <c r="E64" s="86" t="str">
        <f t="shared" si="122"/>
        <v>JUV</v>
      </c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63">
        <f t="shared" si="123"/>
        <v>0</v>
      </c>
      <c r="CW64" s="139">
        <f t="shared" si="129"/>
        <v>0</v>
      </c>
      <c r="CX64" s="139">
        <f t="shared" si="130"/>
        <v>0</v>
      </c>
      <c r="CY64" s="139">
        <f t="shared" si="131"/>
        <v>0</v>
      </c>
      <c r="CZ64" s="139">
        <f t="shared" si="132"/>
        <v>0</v>
      </c>
      <c r="DA64" s="139">
        <f t="shared" si="133"/>
        <v>0</v>
      </c>
      <c r="DB64" s="139">
        <f t="shared" si="134"/>
        <v>0</v>
      </c>
      <c r="DC64" s="139">
        <f t="shared" si="135"/>
        <v>0</v>
      </c>
      <c r="DD64" s="139">
        <f t="shared" si="136"/>
        <v>0</v>
      </c>
      <c r="DE64" s="139">
        <f t="shared" si="137"/>
        <v>0</v>
      </c>
      <c r="DF64" s="139">
        <f t="shared" si="138"/>
        <v>0</v>
      </c>
      <c r="DG64" s="139">
        <f t="shared" si="139"/>
        <v>0</v>
      </c>
      <c r="DH64" s="139">
        <f t="shared" si="222"/>
        <v>0</v>
      </c>
      <c r="DI64" s="139">
        <f t="shared" si="140"/>
        <v>0</v>
      </c>
      <c r="DJ64" s="139">
        <f t="shared" si="141"/>
        <v>0</v>
      </c>
      <c r="DK64" s="139">
        <f t="shared" si="142"/>
        <v>0</v>
      </c>
      <c r="DL64" s="139">
        <f t="shared" si="143"/>
        <v>0</v>
      </c>
      <c r="DM64" s="139">
        <f t="shared" si="144"/>
        <v>0</v>
      </c>
      <c r="DN64" s="139">
        <f t="shared" si="145"/>
        <v>0</v>
      </c>
      <c r="DO64" s="139">
        <f t="shared" si="146"/>
        <v>0</v>
      </c>
      <c r="DP64" s="139">
        <f t="shared" si="147"/>
        <v>0</v>
      </c>
      <c r="DQ64" s="139">
        <f t="shared" si="148"/>
        <v>0</v>
      </c>
      <c r="DR64" s="139">
        <f t="shared" si="149"/>
        <v>0</v>
      </c>
      <c r="DS64" s="139">
        <f t="shared" si="150"/>
        <v>0</v>
      </c>
      <c r="DT64" s="139">
        <f t="shared" si="151"/>
        <v>0</v>
      </c>
      <c r="DU64" s="139">
        <f t="shared" si="152"/>
        <v>0</v>
      </c>
      <c r="DV64" s="139">
        <f t="shared" si="153"/>
        <v>0</v>
      </c>
      <c r="DW64" s="139">
        <f t="shared" si="154"/>
        <v>0</v>
      </c>
      <c r="DX64" s="139">
        <f t="shared" si="155"/>
        <v>0</v>
      </c>
      <c r="DY64" s="139">
        <f t="shared" si="156"/>
        <v>0</v>
      </c>
      <c r="DZ64" s="139">
        <f t="shared" si="157"/>
        <v>0</v>
      </c>
      <c r="EA64" s="139">
        <f t="shared" si="158"/>
        <v>0</v>
      </c>
      <c r="EB64" s="139">
        <f t="shared" si="159"/>
        <v>0</v>
      </c>
      <c r="EC64" s="139">
        <f t="shared" si="160"/>
        <v>0</v>
      </c>
      <c r="ED64" s="139">
        <f t="shared" si="161"/>
        <v>0</v>
      </c>
      <c r="EE64" s="139">
        <f t="shared" si="162"/>
        <v>0</v>
      </c>
      <c r="EF64" s="139">
        <f t="shared" si="163"/>
        <v>0</v>
      </c>
      <c r="EG64" s="139">
        <f t="shared" si="164"/>
        <v>0</v>
      </c>
      <c r="EH64" s="139">
        <f t="shared" si="165"/>
        <v>0</v>
      </c>
      <c r="EI64" s="139">
        <f t="shared" si="166"/>
        <v>0</v>
      </c>
      <c r="EJ64" s="139">
        <f t="shared" si="167"/>
        <v>0</v>
      </c>
      <c r="EK64" s="139">
        <f t="shared" si="168"/>
        <v>0</v>
      </c>
      <c r="EL64" s="139">
        <f t="shared" si="169"/>
        <v>0</v>
      </c>
      <c r="EM64" s="139">
        <f t="shared" si="170"/>
        <v>0</v>
      </c>
      <c r="EN64" s="139">
        <f t="shared" si="171"/>
        <v>0</v>
      </c>
      <c r="EO64" s="139">
        <f t="shared" si="172"/>
        <v>0</v>
      </c>
      <c r="EP64" s="139">
        <f t="shared" si="173"/>
        <v>0</v>
      </c>
      <c r="EQ64" s="139">
        <f t="shared" si="174"/>
        <v>0</v>
      </c>
      <c r="ER64" s="139">
        <f t="shared" si="175"/>
        <v>0</v>
      </c>
      <c r="ES64" s="139">
        <f t="shared" si="176"/>
        <v>0</v>
      </c>
      <c r="ET64" s="139">
        <f t="shared" si="177"/>
        <v>0</v>
      </c>
      <c r="EU64" s="139">
        <f t="shared" si="178"/>
        <v>0</v>
      </c>
      <c r="EV64" s="139">
        <f t="shared" si="179"/>
        <v>0</v>
      </c>
      <c r="EW64" s="139">
        <f t="shared" si="180"/>
        <v>0</v>
      </c>
      <c r="EX64" s="139">
        <f t="shared" si="181"/>
        <v>0</v>
      </c>
      <c r="EY64" s="139">
        <f t="shared" si="182"/>
        <v>0</v>
      </c>
      <c r="EZ64" s="139">
        <f t="shared" si="183"/>
        <v>0</v>
      </c>
      <c r="FA64" s="139">
        <f t="shared" si="184"/>
        <v>0</v>
      </c>
      <c r="FB64" s="139">
        <f t="shared" si="185"/>
        <v>0</v>
      </c>
      <c r="FC64" s="139">
        <f t="shared" si="186"/>
        <v>0</v>
      </c>
      <c r="FD64" s="139">
        <f t="shared" si="187"/>
        <v>0</v>
      </c>
      <c r="FE64" s="139">
        <f t="shared" si="188"/>
        <v>0</v>
      </c>
      <c r="FF64" s="139">
        <f t="shared" si="189"/>
        <v>0</v>
      </c>
      <c r="FG64" s="139">
        <f t="shared" si="190"/>
        <v>0</v>
      </c>
      <c r="FH64" s="139">
        <f t="shared" si="191"/>
        <v>0</v>
      </c>
      <c r="FI64" s="139">
        <f t="shared" si="192"/>
        <v>0</v>
      </c>
      <c r="FJ64" s="139">
        <f t="shared" si="193"/>
        <v>0</v>
      </c>
      <c r="FK64" s="139">
        <f t="shared" si="194"/>
        <v>0</v>
      </c>
      <c r="FL64" s="139">
        <f t="shared" si="195"/>
        <v>0</v>
      </c>
      <c r="FM64" s="139">
        <f t="shared" si="196"/>
        <v>0</v>
      </c>
      <c r="FN64" s="139">
        <f t="shared" si="197"/>
        <v>0</v>
      </c>
      <c r="FO64" s="139">
        <f t="shared" si="198"/>
        <v>0</v>
      </c>
      <c r="FP64" s="139">
        <f t="shared" si="199"/>
        <v>0</v>
      </c>
      <c r="FQ64" s="139">
        <f t="shared" si="200"/>
        <v>0</v>
      </c>
      <c r="FR64" s="139">
        <f t="shared" si="201"/>
        <v>0</v>
      </c>
      <c r="FS64" s="139">
        <f t="shared" si="202"/>
        <v>0</v>
      </c>
      <c r="FT64" s="139">
        <f t="shared" si="203"/>
        <v>0</v>
      </c>
      <c r="FU64" s="139">
        <f t="shared" si="204"/>
        <v>0</v>
      </c>
      <c r="FV64" s="139">
        <f t="shared" si="205"/>
        <v>0</v>
      </c>
      <c r="FW64" s="139">
        <f t="shared" si="206"/>
        <v>0</v>
      </c>
      <c r="FX64" s="139">
        <f t="shared" si="207"/>
        <v>0</v>
      </c>
      <c r="FY64" s="139">
        <f t="shared" si="208"/>
        <v>0</v>
      </c>
      <c r="FZ64" s="139">
        <f t="shared" si="209"/>
        <v>0</v>
      </c>
      <c r="GA64" s="139">
        <f t="shared" si="210"/>
        <v>0</v>
      </c>
      <c r="GB64" s="139">
        <f t="shared" si="211"/>
        <v>0</v>
      </c>
      <c r="GC64" s="139">
        <f t="shared" si="212"/>
        <v>0</v>
      </c>
      <c r="GD64" s="139">
        <f t="shared" si="213"/>
        <v>0</v>
      </c>
      <c r="GE64" s="139">
        <f t="shared" si="214"/>
        <v>0</v>
      </c>
      <c r="GF64" s="139">
        <f t="shared" si="215"/>
        <v>0</v>
      </c>
      <c r="GG64" s="139">
        <f t="shared" si="216"/>
        <v>0</v>
      </c>
      <c r="GH64" s="139">
        <f t="shared" si="217"/>
        <v>0</v>
      </c>
      <c r="GI64" s="139">
        <f t="shared" si="218"/>
        <v>0</v>
      </c>
      <c r="GJ64" s="139">
        <f t="shared" si="219"/>
        <v>0</v>
      </c>
      <c r="GK64" s="139">
        <f t="shared" si="220"/>
        <v>0</v>
      </c>
      <c r="GL64" s="139">
        <f t="shared" si="221"/>
        <v>0</v>
      </c>
      <c r="GM64" s="140">
        <f t="shared" si="223"/>
        <v>0</v>
      </c>
      <c r="GN64" s="163">
        <f t="shared" si="124"/>
        <v>0</v>
      </c>
      <c r="GO64" s="21" t="str">
        <f t="shared" si="125"/>
        <v>JERAK PAVEL</v>
      </c>
      <c r="GP64" s="22" t="str">
        <f t="shared" si="126"/>
        <v>LCC</v>
      </c>
      <c r="GQ64" s="316">
        <f t="shared" si="224"/>
        <v>59</v>
      </c>
      <c r="GR64" s="354">
        <f t="shared" si="127"/>
        <v>0</v>
      </c>
    </row>
    <row r="65" spans="1:200" ht="12.75" x14ac:dyDescent="0.2">
      <c r="A65" s="79">
        <f t="shared" si="128"/>
        <v>0</v>
      </c>
      <c r="B65" s="38" t="s">
        <v>176</v>
      </c>
      <c r="C65" s="64" t="s">
        <v>132</v>
      </c>
      <c r="D65" s="179">
        <v>39297</v>
      </c>
      <c r="E65" s="86" t="str">
        <f t="shared" si="122"/>
        <v>JUV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63">
        <f t="shared" si="123"/>
        <v>0</v>
      </c>
      <c r="CW65" s="139">
        <f t="shared" si="129"/>
        <v>0</v>
      </c>
      <c r="CX65" s="139">
        <f t="shared" si="130"/>
        <v>0</v>
      </c>
      <c r="CY65" s="139">
        <f t="shared" si="131"/>
        <v>0</v>
      </c>
      <c r="CZ65" s="139">
        <f t="shared" si="132"/>
        <v>0</v>
      </c>
      <c r="DA65" s="139">
        <f t="shared" si="133"/>
        <v>0</v>
      </c>
      <c r="DB65" s="139">
        <f t="shared" si="134"/>
        <v>0</v>
      </c>
      <c r="DC65" s="139">
        <f t="shared" si="135"/>
        <v>0</v>
      </c>
      <c r="DD65" s="139">
        <f t="shared" si="136"/>
        <v>0</v>
      </c>
      <c r="DE65" s="139">
        <f t="shared" si="137"/>
        <v>0</v>
      </c>
      <c r="DF65" s="139">
        <f t="shared" si="138"/>
        <v>0</v>
      </c>
      <c r="DG65" s="139">
        <f t="shared" si="139"/>
        <v>0</v>
      </c>
      <c r="DH65" s="139">
        <f t="shared" si="222"/>
        <v>0</v>
      </c>
      <c r="DI65" s="139">
        <f t="shared" si="140"/>
        <v>0</v>
      </c>
      <c r="DJ65" s="139">
        <f t="shared" si="141"/>
        <v>0</v>
      </c>
      <c r="DK65" s="139">
        <f t="shared" si="142"/>
        <v>0</v>
      </c>
      <c r="DL65" s="139">
        <f t="shared" si="143"/>
        <v>0</v>
      </c>
      <c r="DM65" s="139">
        <f t="shared" si="144"/>
        <v>0</v>
      </c>
      <c r="DN65" s="139">
        <f t="shared" si="145"/>
        <v>0</v>
      </c>
      <c r="DO65" s="139">
        <f t="shared" si="146"/>
        <v>0</v>
      </c>
      <c r="DP65" s="139">
        <f t="shared" si="147"/>
        <v>0</v>
      </c>
      <c r="DQ65" s="139">
        <f t="shared" si="148"/>
        <v>0</v>
      </c>
      <c r="DR65" s="139">
        <f t="shared" si="149"/>
        <v>0</v>
      </c>
      <c r="DS65" s="139">
        <f t="shared" si="150"/>
        <v>0</v>
      </c>
      <c r="DT65" s="139">
        <f t="shared" si="151"/>
        <v>0</v>
      </c>
      <c r="DU65" s="139">
        <f t="shared" si="152"/>
        <v>0</v>
      </c>
      <c r="DV65" s="139">
        <f t="shared" si="153"/>
        <v>0</v>
      </c>
      <c r="DW65" s="139">
        <f t="shared" si="154"/>
        <v>0</v>
      </c>
      <c r="DX65" s="139">
        <f t="shared" si="155"/>
        <v>0</v>
      </c>
      <c r="DY65" s="139">
        <f t="shared" si="156"/>
        <v>0</v>
      </c>
      <c r="DZ65" s="139">
        <f t="shared" si="157"/>
        <v>0</v>
      </c>
      <c r="EA65" s="139">
        <f t="shared" si="158"/>
        <v>0</v>
      </c>
      <c r="EB65" s="139">
        <f t="shared" si="159"/>
        <v>0</v>
      </c>
      <c r="EC65" s="139">
        <f t="shared" si="160"/>
        <v>0</v>
      </c>
      <c r="ED65" s="139">
        <f t="shared" si="161"/>
        <v>0</v>
      </c>
      <c r="EE65" s="139">
        <f t="shared" si="162"/>
        <v>0</v>
      </c>
      <c r="EF65" s="139">
        <f t="shared" si="163"/>
        <v>0</v>
      </c>
      <c r="EG65" s="139">
        <f t="shared" si="164"/>
        <v>0</v>
      </c>
      <c r="EH65" s="139">
        <f t="shared" si="165"/>
        <v>0</v>
      </c>
      <c r="EI65" s="139">
        <f t="shared" si="166"/>
        <v>0</v>
      </c>
      <c r="EJ65" s="139">
        <f t="shared" si="167"/>
        <v>0</v>
      </c>
      <c r="EK65" s="139">
        <f t="shared" si="168"/>
        <v>0</v>
      </c>
      <c r="EL65" s="139">
        <f t="shared" si="169"/>
        <v>0</v>
      </c>
      <c r="EM65" s="139">
        <f t="shared" si="170"/>
        <v>0</v>
      </c>
      <c r="EN65" s="139">
        <f t="shared" si="171"/>
        <v>0</v>
      </c>
      <c r="EO65" s="139">
        <f t="shared" si="172"/>
        <v>0</v>
      </c>
      <c r="EP65" s="139">
        <f t="shared" si="173"/>
        <v>0</v>
      </c>
      <c r="EQ65" s="139">
        <f t="shared" si="174"/>
        <v>0</v>
      </c>
      <c r="ER65" s="139">
        <f t="shared" si="175"/>
        <v>0</v>
      </c>
      <c r="ES65" s="139">
        <f t="shared" si="176"/>
        <v>0</v>
      </c>
      <c r="ET65" s="139">
        <f t="shared" si="177"/>
        <v>0</v>
      </c>
      <c r="EU65" s="139">
        <f t="shared" si="178"/>
        <v>0</v>
      </c>
      <c r="EV65" s="139">
        <f t="shared" si="179"/>
        <v>0</v>
      </c>
      <c r="EW65" s="139">
        <f t="shared" si="180"/>
        <v>0</v>
      </c>
      <c r="EX65" s="139">
        <f t="shared" si="181"/>
        <v>0</v>
      </c>
      <c r="EY65" s="139">
        <f t="shared" si="182"/>
        <v>0</v>
      </c>
      <c r="EZ65" s="139">
        <f t="shared" si="183"/>
        <v>0</v>
      </c>
      <c r="FA65" s="139">
        <f t="shared" si="184"/>
        <v>0</v>
      </c>
      <c r="FB65" s="139">
        <f t="shared" si="185"/>
        <v>0</v>
      </c>
      <c r="FC65" s="139">
        <f t="shared" si="186"/>
        <v>0</v>
      </c>
      <c r="FD65" s="139">
        <f t="shared" si="187"/>
        <v>0</v>
      </c>
      <c r="FE65" s="139">
        <f t="shared" si="188"/>
        <v>0</v>
      </c>
      <c r="FF65" s="139">
        <f t="shared" si="189"/>
        <v>0</v>
      </c>
      <c r="FG65" s="139">
        <f t="shared" si="190"/>
        <v>0</v>
      </c>
      <c r="FH65" s="139">
        <f t="shared" si="191"/>
        <v>0</v>
      </c>
      <c r="FI65" s="139">
        <f t="shared" si="192"/>
        <v>0</v>
      </c>
      <c r="FJ65" s="139">
        <f t="shared" si="193"/>
        <v>0</v>
      </c>
      <c r="FK65" s="139">
        <f t="shared" si="194"/>
        <v>0</v>
      </c>
      <c r="FL65" s="139">
        <f t="shared" si="195"/>
        <v>0</v>
      </c>
      <c r="FM65" s="139">
        <f t="shared" si="196"/>
        <v>0</v>
      </c>
      <c r="FN65" s="139">
        <f t="shared" si="197"/>
        <v>0</v>
      </c>
      <c r="FO65" s="139">
        <f t="shared" si="198"/>
        <v>0</v>
      </c>
      <c r="FP65" s="139">
        <f t="shared" si="199"/>
        <v>0</v>
      </c>
      <c r="FQ65" s="139">
        <f t="shared" si="200"/>
        <v>0</v>
      </c>
      <c r="FR65" s="139">
        <f t="shared" si="201"/>
        <v>0</v>
      </c>
      <c r="FS65" s="139">
        <f t="shared" si="202"/>
        <v>0</v>
      </c>
      <c r="FT65" s="139">
        <f t="shared" si="203"/>
        <v>0</v>
      </c>
      <c r="FU65" s="139">
        <f t="shared" si="204"/>
        <v>0</v>
      </c>
      <c r="FV65" s="139">
        <f t="shared" si="205"/>
        <v>0</v>
      </c>
      <c r="FW65" s="139">
        <f t="shared" si="206"/>
        <v>0</v>
      </c>
      <c r="FX65" s="139">
        <f t="shared" si="207"/>
        <v>0</v>
      </c>
      <c r="FY65" s="139">
        <f t="shared" si="208"/>
        <v>0</v>
      </c>
      <c r="FZ65" s="139">
        <f t="shared" si="209"/>
        <v>0</v>
      </c>
      <c r="GA65" s="139">
        <f t="shared" si="210"/>
        <v>0</v>
      </c>
      <c r="GB65" s="139">
        <f t="shared" si="211"/>
        <v>0</v>
      </c>
      <c r="GC65" s="139">
        <f t="shared" si="212"/>
        <v>0</v>
      </c>
      <c r="GD65" s="139">
        <f t="shared" si="213"/>
        <v>0</v>
      </c>
      <c r="GE65" s="139">
        <f t="shared" si="214"/>
        <v>0</v>
      </c>
      <c r="GF65" s="139">
        <f t="shared" si="215"/>
        <v>0</v>
      </c>
      <c r="GG65" s="139">
        <f t="shared" si="216"/>
        <v>0</v>
      </c>
      <c r="GH65" s="139">
        <f t="shared" si="217"/>
        <v>0</v>
      </c>
      <c r="GI65" s="139">
        <f t="shared" si="218"/>
        <v>0</v>
      </c>
      <c r="GJ65" s="139">
        <f t="shared" si="219"/>
        <v>0</v>
      </c>
      <c r="GK65" s="139">
        <f t="shared" si="220"/>
        <v>0</v>
      </c>
      <c r="GL65" s="139">
        <f t="shared" si="221"/>
        <v>0</v>
      </c>
      <c r="GM65" s="140">
        <f t="shared" si="223"/>
        <v>0</v>
      </c>
      <c r="GN65" s="163">
        <f t="shared" si="124"/>
        <v>0</v>
      </c>
      <c r="GO65" s="21" t="str">
        <f t="shared" si="125"/>
        <v>JESUS SABA</v>
      </c>
      <c r="GP65" s="22" t="str">
        <f t="shared" si="126"/>
        <v>BGC</v>
      </c>
      <c r="GQ65" s="316">
        <f t="shared" si="224"/>
        <v>60</v>
      </c>
      <c r="GR65" s="354">
        <f t="shared" si="127"/>
        <v>0</v>
      </c>
    </row>
    <row r="66" spans="1:200" ht="12.75" x14ac:dyDescent="0.2">
      <c r="A66" s="79">
        <f t="shared" si="128"/>
        <v>0</v>
      </c>
      <c r="B66" s="38" t="s">
        <v>160</v>
      </c>
      <c r="C66" s="64" t="s">
        <v>136</v>
      </c>
      <c r="D66" s="179">
        <v>39265</v>
      </c>
      <c r="E66" s="86" t="str">
        <f t="shared" si="122"/>
        <v>JUV</v>
      </c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63">
        <f t="shared" si="123"/>
        <v>0</v>
      </c>
      <c r="CW66" s="139">
        <f t="shared" si="129"/>
        <v>0</v>
      </c>
      <c r="CX66" s="139">
        <f t="shared" si="130"/>
        <v>0</v>
      </c>
      <c r="CY66" s="139">
        <f t="shared" si="131"/>
        <v>0</v>
      </c>
      <c r="CZ66" s="139">
        <f t="shared" si="132"/>
        <v>0</v>
      </c>
      <c r="DA66" s="139">
        <f t="shared" si="133"/>
        <v>0</v>
      </c>
      <c r="DB66" s="139">
        <f t="shared" si="134"/>
        <v>0</v>
      </c>
      <c r="DC66" s="139">
        <f t="shared" si="135"/>
        <v>0</v>
      </c>
      <c r="DD66" s="139">
        <f t="shared" si="136"/>
        <v>0</v>
      </c>
      <c r="DE66" s="139">
        <f t="shared" si="137"/>
        <v>0</v>
      </c>
      <c r="DF66" s="139">
        <f t="shared" si="138"/>
        <v>0</v>
      </c>
      <c r="DG66" s="139">
        <f t="shared" si="139"/>
        <v>0</v>
      </c>
      <c r="DH66" s="139">
        <f t="shared" si="222"/>
        <v>0</v>
      </c>
      <c r="DI66" s="139">
        <f t="shared" si="140"/>
        <v>0</v>
      </c>
      <c r="DJ66" s="139">
        <f t="shared" si="141"/>
        <v>0</v>
      </c>
      <c r="DK66" s="139">
        <f t="shared" si="142"/>
        <v>0</v>
      </c>
      <c r="DL66" s="139">
        <f t="shared" si="143"/>
        <v>0</v>
      </c>
      <c r="DM66" s="139">
        <f t="shared" si="144"/>
        <v>0</v>
      </c>
      <c r="DN66" s="139">
        <f t="shared" si="145"/>
        <v>0</v>
      </c>
      <c r="DO66" s="139">
        <f t="shared" si="146"/>
        <v>0</v>
      </c>
      <c r="DP66" s="139">
        <f t="shared" si="147"/>
        <v>0</v>
      </c>
      <c r="DQ66" s="139">
        <f t="shared" si="148"/>
        <v>0</v>
      </c>
      <c r="DR66" s="139">
        <f t="shared" si="149"/>
        <v>0</v>
      </c>
      <c r="DS66" s="139">
        <f t="shared" si="150"/>
        <v>0</v>
      </c>
      <c r="DT66" s="139">
        <f t="shared" si="151"/>
        <v>0</v>
      </c>
      <c r="DU66" s="139">
        <f t="shared" si="152"/>
        <v>0</v>
      </c>
      <c r="DV66" s="139">
        <f t="shared" si="153"/>
        <v>0</v>
      </c>
      <c r="DW66" s="139">
        <f t="shared" si="154"/>
        <v>0</v>
      </c>
      <c r="DX66" s="139">
        <f t="shared" si="155"/>
        <v>0</v>
      </c>
      <c r="DY66" s="139">
        <f t="shared" si="156"/>
        <v>0</v>
      </c>
      <c r="DZ66" s="139">
        <f t="shared" si="157"/>
        <v>0</v>
      </c>
      <c r="EA66" s="139">
        <f t="shared" si="158"/>
        <v>0</v>
      </c>
      <c r="EB66" s="139">
        <f t="shared" si="159"/>
        <v>0</v>
      </c>
      <c r="EC66" s="139">
        <f t="shared" si="160"/>
        <v>0</v>
      </c>
      <c r="ED66" s="139">
        <f t="shared" si="161"/>
        <v>0</v>
      </c>
      <c r="EE66" s="139">
        <f t="shared" si="162"/>
        <v>0</v>
      </c>
      <c r="EF66" s="139">
        <f t="shared" si="163"/>
        <v>0</v>
      </c>
      <c r="EG66" s="139">
        <f t="shared" si="164"/>
        <v>0</v>
      </c>
      <c r="EH66" s="139">
        <f t="shared" si="165"/>
        <v>0</v>
      </c>
      <c r="EI66" s="139">
        <f t="shared" si="166"/>
        <v>0</v>
      </c>
      <c r="EJ66" s="139">
        <f t="shared" si="167"/>
        <v>0</v>
      </c>
      <c r="EK66" s="139">
        <f t="shared" si="168"/>
        <v>0</v>
      </c>
      <c r="EL66" s="139">
        <f t="shared" si="169"/>
        <v>0</v>
      </c>
      <c r="EM66" s="139">
        <f t="shared" si="170"/>
        <v>0</v>
      </c>
      <c r="EN66" s="139">
        <f t="shared" si="171"/>
        <v>0</v>
      </c>
      <c r="EO66" s="139">
        <f t="shared" si="172"/>
        <v>0</v>
      </c>
      <c r="EP66" s="139">
        <f t="shared" si="173"/>
        <v>0</v>
      </c>
      <c r="EQ66" s="139">
        <f t="shared" si="174"/>
        <v>0</v>
      </c>
      <c r="ER66" s="139">
        <f t="shared" si="175"/>
        <v>0</v>
      </c>
      <c r="ES66" s="139">
        <f t="shared" si="176"/>
        <v>0</v>
      </c>
      <c r="ET66" s="139">
        <f t="shared" si="177"/>
        <v>0</v>
      </c>
      <c r="EU66" s="139">
        <f t="shared" si="178"/>
        <v>0</v>
      </c>
      <c r="EV66" s="139">
        <f t="shared" si="179"/>
        <v>0</v>
      </c>
      <c r="EW66" s="139">
        <f t="shared" si="180"/>
        <v>0</v>
      </c>
      <c r="EX66" s="139">
        <f t="shared" si="181"/>
        <v>0</v>
      </c>
      <c r="EY66" s="139">
        <f t="shared" si="182"/>
        <v>0</v>
      </c>
      <c r="EZ66" s="139">
        <f t="shared" si="183"/>
        <v>0</v>
      </c>
      <c r="FA66" s="139">
        <f t="shared" si="184"/>
        <v>0</v>
      </c>
      <c r="FB66" s="139">
        <f t="shared" si="185"/>
        <v>0</v>
      </c>
      <c r="FC66" s="139">
        <f t="shared" si="186"/>
        <v>0</v>
      </c>
      <c r="FD66" s="139">
        <f t="shared" si="187"/>
        <v>0</v>
      </c>
      <c r="FE66" s="139">
        <f t="shared" si="188"/>
        <v>0</v>
      </c>
      <c r="FF66" s="139">
        <f t="shared" si="189"/>
        <v>0</v>
      </c>
      <c r="FG66" s="139">
        <f t="shared" si="190"/>
        <v>0</v>
      </c>
      <c r="FH66" s="139">
        <f t="shared" si="191"/>
        <v>0</v>
      </c>
      <c r="FI66" s="139">
        <f t="shared" si="192"/>
        <v>0</v>
      </c>
      <c r="FJ66" s="139">
        <f t="shared" si="193"/>
        <v>0</v>
      </c>
      <c r="FK66" s="139">
        <f t="shared" si="194"/>
        <v>0</v>
      </c>
      <c r="FL66" s="139">
        <f t="shared" si="195"/>
        <v>0</v>
      </c>
      <c r="FM66" s="139">
        <f t="shared" si="196"/>
        <v>0</v>
      </c>
      <c r="FN66" s="139">
        <f t="shared" si="197"/>
        <v>0</v>
      </c>
      <c r="FO66" s="139">
        <f t="shared" si="198"/>
        <v>0</v>
      </c>
      <c r="FP66" s="139">
        <f t="shared" si="199"/>
        <v>0</v>
      </c>
      <c r="FQ66" s="139">
        <f t="shared" si="200"/>
        <v>0</v>
      </c>
      <c r="FR66" s="139">
        <f t="shared" si="201"/>
        <v>0</v>
      </c>
      <c r="FS66" s="139">
        <f t="shared" si="202"/>
        <v>0</v>
      </c>
      <c r="FT66" s="139">
        <f t="shared" si="203"/>
        <v>0</v>
      </c>
      <c r="FU66" s="139">
        <f t="shared" si="204"/>
        <v>0</v>
      </c>
      <c r="FV66" s="139">
        <f t="shared" si="205"/>
        <v>0</v>
      </c>
      <c r="FW66" s="139">
        <f t="shared" si="206"/>
        <v>0</v>
      </c>
      <c r="FX66" s="139">
        <f t="shared" si="207"/>
        <v>0</v>
      </c>
      <c r="FY66" s="139">
        <f t="shared" si="208"/>
        <v>0</v>
      </c>
      <c r="FZ66" s="139">
        <f t="shared" si="209"/>
        <v>0</v>
      </c>
      <c r="GA66" s="139">
        <f t="shared" si="210"/>
        <v>0</v>
      </c>
      <c r="GB66" s="139">
        <f t="shared" si="211"/>
        <v>0</v>
      </c>
      <c r="GC66" s="139">
        <f t="shared" si="212"/>
        <v>0</v>
      </c>
      <c r="GD66" s="139">
        <f t="shared" si="213"/>
        <v>0</v>
      </c>
      <c r="GE66" s="139">
        <f t="shared" si="214"/>
        <v>0</v>
      </c>
      <c r="GF66" s="139">
        <f t="shared" si="215"/>
        <v>0</v>
      </c>
      <c r="GG66" s="139">
        <f t="shared" si="216"/>
        <v>0</v>
      </c>
      <c r="GH66" s="139">
        <f t="shared" si="217"/>
        <v>0</v>
      </c>
      <c r="GI66" s="139">
        <f t="shared" si="218"/>
        <v>0</v>
      </c>
      <c r="GJ66" s="139">
        <f t="shared" si="219"/>
        <v>0</v>
      </c>
      <c r="GK66" s="139">
        <f t="shared" si="220"/>
        <v>0</v>
      </c>
      <c r="GL66" s="130">
        <f t="shared" si="221"/>
        <v>0</v>
      </c>
      <c r="GM66" s="101">
        <f t="shared" si="223"/>
        <v>0</v>
      </c>
      <c r="GN66" s="163">
        <f t="shared" si="124"/>
        <v>0</v>
      </c>
      <c r="GO66" s="21" t="str">
        <f t="shared" si="125"/>
        <v>JOSE TIRADO</v>
      </c>
      <c r="GP66" s="22" t="str">
        <f t="shared" si="126"/>
        <v>SMCC</v>
      </c>
      <c r="GQ66" s="316">
        <f t="shared" si="224"/>
        <v>61</v>
      </c>
      <c r="GR66" s="354">
        <f t="shared" si="127"/>
        <v>0</v>
      </c>
    </row>
    <row r="67" spans="1:200" ht="12.75" x14ac:dyDescent="0.2">
      <c r="A67" s="79">
        <f t="shared" si="128"/>
        <v>0</v>
      </c>
      <c r="B67" s="56" t="s">
        <v>177</v>
      </c>
      <c r="C67" s="92" t="s">
        <v>103</v>
      </c>
      <c r="D67" s="179">
        <v>38400</v>
      </c>
      <c r="E67" s="86" t="str">
        <f t="shared" si="122"/>
        <v>JUV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63">
        <f t="shared" si="123"/>
        <v>0</v>
      </c>
      <c r="CW67" s="139">
        <f t="shared" si="129"/>
        <v>0</v>
      </c>
      <c r="CX67" s="139">
        <f t="shared" si="130"/>
        <v>0</v>
      </c>
      <c r="CY67" s="139">
        <f t="shared" si="131"/>
        <v>0</v>
      </c>
      <c r="CZ67" s="139">
        <f t="shared" si="132"/>
        <v>0</v>
      </c>
      <c r="DA67" s="139">
        <f t="shared" si="133"/>
        <v>0</v>
      </c>
      <c r="DB67" s="139">
        <f t="shared" si="134"/>
        <v>0</v>
      </c>
      <c r="DC67" s="139">
        <f t="shared" si="135"/>
        <v>0</v>
      </c>
      <c r="DD67" s="139">
        <f t="shared" si="136"/>
        <v>0</v>
      </c>
      <c r="DE67" s="139">
        <f t="shared" si="137"/>
        <v>0</v>
      </c>
      <c r="DF67" s="139">
        <f t="shared" si="138"/>
        <v>0</v>
      </c>
      <c r="DG67" s="139">
        <f t="shared" si="139"/>
        <v>0</v>
      </c>
      <c r="DH67" s="139">
        <f t="shared" si="222"/>
        <v>0</v>
      </c>
      <c r="DI67" s="139">
        <f t="shared" si="140"/>
        <v>0</v>
      </c>
      <c r="DJ67" s="139">
        <f t="shared" si="141"/>
        <v>0</v>
      </c>
      <c r="DK67" s="139">
        <f t="shared" si="142"/>
        <v>0</v>
      </c>
      <c r="DL67" s="139">
        <f t="shared" si="143"/>
        <v>0</v>
      </c>
      <c r="DM67" s="139">
        <f t="shared" si="144"/>
        <v>0</v>
      </c>
      <c r="DN67" s="139">
        <f t="shared" si="145"/>
        <v>0</v>
      </c>
      <c r="DO67" s="139">
        <f t="shared" si="146"/>
        <v>0</v>
      </c>
      <c r="DP67" s="139">
        <f t="shared" si="147"/>
        <v>0</v>
      </c>
      <c r="DQ67" s="139">
        <f t="shared" si="148"/>
        <v>0</v>
      </c>
      <c r="DR67" s="139">
        <f t="shared" si="149"/>
        <v>0</v>
      </c>
      <c r="DS67" s="139">
        <f t="shared" si="150"/>
        <v>0</v>
      </c>
      <c r="DT67" s="139">
        <f t="shared" si="151"/>
        <v>0</v>
      </c>
      <c r="DU67" s="139">
        <f t="shared" si="152"/>
        <v>0</v>
      </c>
      <c r="DV67" s="139">
        <f t="shared" si="153"/>
        <v>0</v>
      </c>
      <c r="DW67" s="139">
        <f t="shared" si="154"/>
        <v>0</v>
      </c>
      <c r="DX67" s="139">
        <f t="shared" si="155"/>
        <v>0</v>
      </c>
      <c r="DY67" s="139">
        <f t="shared" si="156"/>
        <v>0</v>
      </c>
      <c r="DZ67" s="139">
        <f t="shared" si="157"/>
        <v>0</v>
      </c>
      <c r="EA67" s="139">
        <f t="shared" si="158"/>
        <v>0</v>
      </c>
      <c r="EB67" s="139">
        <f t="shared" si="159"/>
        <v>0</v>
      </c>
      <c r="EC67" s="139">
        <f t="shared" si="160"/>
        <v>0</v>
      </c>
      <c r="ED67" s="139">
        <f t="shared" si="161"/>
        <v>0</v>
      </c>
      <c r="EE67" s="139">
        <f t="shared" si="162"/>
        <v>0</v>
      </c>
      <c r="EF67" s="139">
        <f t="shared" si="163"/>
        <v>0</v>
      </c>
      <c r="EG67" s="139">
        <f t="shared" si="164"/>
        <v>0</v>
      </c>
      <c r="EH67" s="139">
        <f t="shared" si="165"/>
        <v>0</v>
      </c>
      <c r="EI67" s="139">
        <f t="shared" si="166"/>
        <v>0</v>
      </c>
      <c r="EJ67" s="139">
        <f t="shared" si="167"/>
        <v>0</v>
      </c>
      <c r="EK67" s="139">
        <f t="shared" si="168"/>
        <v>0</v>
      </c>
      <c r="EL67" s="139">
        <f t="shared" si="169"/>
        <v>0</v>
      </c>
      <c r="EM67" s="139">
        <f t="shared" si="170"/>
        <v>0</v>
      </c>
      <c r="EN67" s="139">
        <f t="shared" si="171"/>
        <v>0</v>
      </c>
      <c r="EO67" s="139">
        <f t="shared" si="172"/>
        <v>0</v>
      </c>
      <c r="EP67" s="139">
        <f t="shared" si="173"/>
        <v>0</v>
      </c>
      <c r="EQ67" s="139">
        <f t="shared" si="174"/>
        <v>0</v>
      </c>
      <c r="ER67" s="139">
        <f t="shared" si="175"/>
        <v>0</v>
      </c>
      <c r="ES67" s="139">
        <f t="shared" si="176"/>
        <v>0</v>
      </c>
      <c r="ET67" s="139">
        <f t="shared" si="177"/>
        <v>0</v>
      </c>
      <c r="EU67" s="139">
        <f t="shared" si="178"/>
        <v>0</v>
      </c>
      <c r="EV67" s="139">
        <f t="shared" si="179"/>
        <v>0</v>
      </c>
      <c r="EW67" s="139">
        <f t="shared" si="180"/>
        <v>0</v>
      </c>
      <c r="EX67" s="139">
        <f t="shared" si="181"/>
        <v>0</v>
      </c>
      <c r="EY67" s="139">
        <f t="shared" si="182"/>
        <v>0</v>
      </c>
      <c r="EZ67" s="139">
        <f t="shared" si="183"/>
        <v>0</v>
      </c>
      <c r="FA67" s="139">
        <f t="shared" si="184"/>
        <v>0</v>
      </c>
      <c r="FB67" s="139">
        <f t="shared" si="185"/>
        <v>0</v>
      </c>
      <c r="FC67" s="139">
        <f t="shared" si="186"/>
        <v>0</v>
      </c>
      <c r="FD67" s="139">
        <f t="shared" si="187"/>
        <v>0</v>
      </c>
      <c r="FE67" s="139">
        <f t="shared" si="188"/>
        <v>0</v>
      </c>
      <c r="FF67" s="139">
        <f t="shared" si="189"/>
        <v>0</v>
      </c>
      <c r="FG67" s="139">
        <f t="shared" si="190"/>
        <v>0</v>
      </c>
      <c r="FH67" s="139">
        <f t="shared" si="191"/>
        <v>0</v>
      </c>
      <c r="FI67" s="139">
        <f t="shared" si="192"/>
        <v>0</v>
      </c>
      <c r="FJ67" s="139">
        <f t="shared" si="193"/>
        <v>0</v>
      </c>
      <c r="FK67" s="139">
        <f t="shared" si="194"/>
        <v>0</v>
      </c>
      <c r="FL67" s="139">
        <f t="shared" si="195"/>
        <v>0</v>
      </c>
      <c r="FM67" s="139">
        <f t="shared" si="196"/>
        <v>0</v>
      </c>
      <c r="FN67" s="139">
        <f t="shared" si="197"/>
        <v>0</v>
      </c>
      <c r="FO67" s="139">
        <f t="shared" si="198"/>
        <v>0</v>
      </c>
      <c r="FP67" s="139">
        <f t="shared" si="199"/>
        <v>0</v>
      </c>
      <c r="FQ67" s="139">
        <f t="shared" si="200"/>
        <v>0</v>
      </c>
      <c r="FR67" s="139">
        <f t="shared" si="201"/>
        <v>0</v>
      </c>
      <c r="FS67" s="139">
        <f t="shared" si="202"/>
        <v>0</v>
      </c>
      <c r="FT67" s="139">
        <f t="shared" si="203"/>
        <v>0</v>
      </c>
      <c r="FU67" s="139">
        <f t="shared" si="204"/>
        <v>0</v>
      </c>
      <c r="FV67" s="139">
        <f t="shared" si="205"/>
        <v>0</v>
      </c>
      <c r="FW67" s="139">
        <f t="shared" si="206"/>
        <v>0</v>
      </c>
      <c r="FX67" s="139">
        <f t="shared" si="207"/>
        <v>0</v>
      </c>
      <c r="FY67" s="139">
        <f t="shared" si="208"/>
        <v>0</v>
      </c>
      <c r="FZ67" s="139">
        <f t="shared" si="209"/>
        <v>0</v>
      </c>
      <c r="GA67" s="139">
        <f t="shared" si="210"/>
        <v>0</v>
      </c>
      <c r="GB67" s="139">
        <f t="shared" si="211"/>
        <v>0</v>
      </c>
      <c r="GC67" s="139">
        <f t="shared" si="212"/>
        <v>0</v>
      </c>
      <c r="GD67" s="139">
        <f t="shared" si="213"/>
        <v>0</v>
      </c>
      <c r="GE67" s="139">
        <f t="shared" si="214"/>
        <v>0</v>
      </c>
      <c r="GF67" s="139">
        <f t="shared" si="215"/>
        <v>0</v>
      </c>
      <c r="GG67" s="139">
        <f t="shared" si="216"/>
        <v>0</v>
      </c>
      <c r="GH67" s="139">
        <f t="shared" si="217"/>
        <v>0</v>
      </c>
      <c r="GI67" s="139">
        <f t="shared" si="218"/>
        <v>0</v>
      </c>
      <c r="GJ67" s="139">
        <f t="shared" si="219"/>
        <v>0</v>
      </c>
      <c r="GK67" s="139">
        <f t="shared" si="220"/>
        <v>0</v>
      </c>
      <c r="GL67" s="139">
        <f t="shared" si="221"/>
        <v>0</v>
      </c>
      <c r="GM67" s="140">
        <f t="shared" si="223"/>
        <v>0</v>
      </c>
      <c r="GN67" s="163">
        <f t="shared" si="124"/>
        <v>0</v>
      </c>
      <c r="GO67" s="21" t="str">
        <f t="shared" si="125"/>
        <v>JOSEPH GEDALY</v>
      </c>
      <c r="GP67" s="22" t="str">
        <f t="shared" si="126"/>
        <v>IZCC</v>
      </c>
      <c r="GQ67" s="316">
        <f t="shared" si="224"/>
        <v>62</v>
      </c>
      <c r="GR67" s="354">
        <f t="shared" si="127"/>
        <v>0</v>
      </c>
    </row>
    <row r="68" spans="1:200" ht="12.75" x14ac:dyDescent="0.2">
      <c r="A68" s="79">
        <f t="shared" si="128"/>
        <v>0</v>
      </c>
      <c r="B68" s="56" t="s">
        <v>178</v>
      </c>
      <c r="C68" s="92" t="s">
        <v>113</v>
      </c>
      <c r="D68" s="179">
        <v>38708</v>
      </c>
      <c r="E68" s="86" t="str">
        <f t="shared" si="122"/>
        <v>JUV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63">
        <f t="shared" si="123"/>
        <v>0</v>
      </c>
      <c r="CW68" s="139">
        <f t="shared" si="129"/>
        <v>0</v>
      </c>
      <c r="CX68" s="139">
        <f t="shared" si="130"/>
        <v>0</v>
      </c>
      <c r="CY68" s="139">
        <f t="shared" si="131"/>
        <v>0</v>
      </c>
      <c r="CZ68" s="139">
        <f t="shared" si="132"/>
        <v>0</v>
      </c>
      <c r="DA68" s="139">
        <f t="shared" si="133"/>
        <v>0</v>
      </c>
      <c r="DB68" s="139">
        <f t="shared" si="134"/>
        <v>0</v>
      </c>
      <c r="DC68" s="139">
        <f t="shared" si="135"/>
        <v>0</v>
      </c>
      <c r="DD68" s="139">
        <f t="shared" si="136"/>
        <v>0</v>
      </c>
      <c r="DE68" s="139">
        <f t="shared" si="137"/>
        <v>0</v>
      </c>
      <c r="DF68" s="139">
        <f t="shared" si="138"/>
        <v>0</v>
      </c>
      <c r="DG68" s="139">
        <f t="shared" si="139"/>
        <v>0</v>
      </c>
      <c r="DH68" s="139">
        <f t="shared" si="222"/>
        <v>0</v>
      </c>
      <c r="DI68" s="139">
        <f t="shared" si="140"/>
        <v>0</v>
      </c>
      <c r="DJ68" s="139">
        <f t="shared" si="141"/>
        <v>0</v>
      </c>
      <c r="DK68" s="139">
        <f t="shared" si="142"/>
        <v>0</v>
      </c>
      <c r="DL68" s="139">
        <f t="shared" si="143"/>
        <v>0</v>
      </c>
      <c r="DM68" s="139">
        <f t="shared" si="144"/>
        <v>0</v>
      </c>
      <c r="DN68" s="139">
        <f t="shared" si="145"/>
        <v>0</v>
      </c>
      <c r="DO68" s="139">
        <f t="shared" si="146"/>
        <v>0</v>
      </c>
      <c r="DP68" s="139">
        <f t="shared" si="147"/>
        <v>0</v>
      </c>
      <c r="DQ68" s="139">
        <f t="shared" si="148"/>
        <v>0</v>
      </c>
      <c r="DR68" s="139">
        <f t="shared" si="149"/>
        <v>0</v>
      </c>
      <c r="DS68" s="139">
        <f t="shared" si="150"/>
        <v>0</v>
      </c>
      <c r="DT68" s="139">
        <f t="shared" si="151"/>
        <v>0</v>
      </c>
      <c r="DU68" s="139">
        <f t="shared" si="152"/>
        <v>0</v>
      </c>
      <c r="DV68" s="139">
        <f t="shared" si="153"/>
        <v>0</v>
      </c>
      <c r="DW68" s="139">
        <f t="shared" si="154"/>
        <v>0</v>
      </c>
      <c r="DX68" s="139">
        <f t="shared" si="155"/>
        <v>0</v>
      </c>
      <c r="DY68" s="139">
        <f t="shared" si="156"/>
        <v>0</v>
      </c>
      <c r="DZ68" s="139">
        <f t="shared" si="157"/>
        <v>0</v>
      </c>
      <c r="EA68" s="139">
        <f t="shared" si="158"/>
        <v>0</v>
      </c>
      <c r="EB68" s="139">
        <f t="shared" si="159"/>
        <v>0</v>
      </c>
      <c r="EC68" s="139">
        <f t="shared" si="160"/>
        <v>0</v>
      </c>
      <c r="ED68" s="139">
        <f t="shared" si="161"/>
        <v>0</v>
      </c>
      <c r="EE68" s="139">
        <f t="shared" si="162"/>
        <v>0</v>
      </c>
      <c r="EF68" s="139">
        <f t="shared" si="163"/>
        <v>0</v>
      </c>
      <c r="EG68" s="139">
        <f t="shared" si="164"/>
        <v>0</v>
      </c>
      <c r="EH68" s="139">
        <f t="shared" si="165"/>
        <v>0</v>
      </c>
      <c r="EI68" s="139">
        <f t="shared" si="166"/>
        <v>0</v>
      </c>
      <c r="EJ68" s="139">
        <f t="shared" si="167"/>
        <v>0</v>
      </c>
      <c r="EK68" s="139">
        <f t="shared" si="168"/>
        <v>0</v>
      </c>
      <c r="EL68" s="139">
        <f t="shared" si="169"/>
        <v>0</v>
      </c>
      <c r="EM68" s="139">
        <f t="shared" si="170"/>
        <v>0</v>
      </c>
      <c r="EN68" s="139">
        <f t="shared" si="171"/>
        <v>0</v>
      </c>
      <c r="EO68" s="139">
        <f t="shared" si="172"/>
        <v>0</v>
      </c>
      <c r="EP68" s="139">
        <f t="shared" si="173"/>
        <v>0</v>
      </c>
      <c r="EQ68" s="139">
        <f t="shared" si="174"/>
        <v>0</v>
      </c>
      <c r="ER68" s="139">
        <f t="shared" si="175"/>
        <v>0</v>
      </c>
      <c r="ES68" s="139">
        <f t="shared" si="176"/>
        <v>0</v>
      </c>
      <c r="ET68" s="139">
        <f t="shared" si="177"/>
        <v>0</v>
      </c>
      <c r="EU68" s="139">
        <f t="shared" si="178"/>
        <v>0</v>
      </c>
      <c r="EV68" s="139">
        <f t="shared" si="179"/>
        <v>0</v>
      </c>
      <c r="EW68" s="139">
        <f t="shared" si="180"/>
        <v>0</v>
      </c>
      <c r="EX68" s="139">
        <f t="shared" si="181"/>
        <v>0</v>
      </c>
      <c r="EY68" s="139">
        <f t="shared" si="182"/>
        <v>0</v>
      </c>
      <c r="EZ68" s="139">
        <f t="shared" si="183"/>
        <v>0</v>
      </c>
      <c r="FA68" s="139">
        <f t="shared" si="184"/>
        <v>0</v>
      </c>
      <c r="FB68" s="139">
        <f t="shared" si="185"/>
        <v>0</v>
      </c>
      <c r="FC68" s="139">
        <f t="shared" si="186"/>
        <v>0</v>
      </c>
      <c r="FD68" s="139">
        <f t="shared" si="187"/>
        <v>0</v>
      </c>
      <c r="FE68" s="139">
        <f t="shared" si="188"/>
        <v>0</v>
      </c>
      <c r="FF68" s="139">
        <f t="shared" si="189"/>
        <v>0</v>
      </c>
      <c r="FG68" s="139">
        <f t="shared" si="190"/>
        <v>0</v>
      </c>
      <c r="FH68" s="139">
        <f t="shared" si="191"/>
        <v>0</v>
      </c>
      <c r="FI68" s="139">
        <f t="shared" si="192"/>
        <v>0</v>
      </c>
      <c r="FJ68" s="139">
        <f t="shared" si="193"/>
        <v>0</v>
      </c>
      <c r="FK68" s="139">
        <f t="shared" si="194"/>
        <v>0</v>
      </c>
      <c r="FL68" s="139">
        <f t="shared" si="195"/>
        <v>0</v>
      </c>
      <c r="FM68" s="139">
        <f t="shared" si="196"/>
        <v>0</v>
      </c>
      <c r="FN68" s="139">
        <f t="shared" si="197"/>
        <v>0</v>
      </c>
      <c r="FO68" s="139">
        <f t="shared" si="198"/>
        <v>0</v>
      </c>
      <c r="FP68" s="139">
        <f t="shared" si="199"/>
        <v>0</v>
      </c>
      <c r="FQ68" s="139">
        <f t="shared" si="200"/>
        <v>0</v>
      </c>
      <c r="FR68" s="139">
        <f t="shared" si="201"/>
        <v>0</v>
      </c>
      <c r="FS68" s="139">
        <f t="shared" si="202"/>
        <v>0</v>
      </c>
      <c r="FT68" s="139">
        <f t="shared" si="203"/>
        <v>0</v>
      </c>
      <c r="FU68" s="139">
        <f t="shared" si="204"/>
        <v>0</v>
      </c>
      <c r="FV68" s="139">
        <f t="shared" si="205"/>
        <v>0</v>
      </c>
      <c r="FW68" s="139">
        <f t="shared" si="206"/>
        <v>0</v>
      </c>
      <c r="FX68" s="139">
        <f t="shared" si="207"/>
        <v>0</v>
      </c>
      <c r="FY68" s="139">
        <f t="shared" si="208"/>
        <v>0</v>
      </c>
      <c r="FZ68" s="139">
        <f t="shared" si="209"/>
        <v>0</v>
      </c>
      <c r="GA68" s="139">
        <f t="shared" si="210"/>
        <v>0</v>
      </c>
      <c r="GB68" s="139">
        <f t="shared" si="211"/>
        <v>0</v>
      </c>
      <c r="GC68" s="139">
        <f t="shared" si="212"/>
        <v>0</v>
      </c>
      <c r="GD68" s="139">
        <f t="shared" si="213"/>
        <v>0</v>
      </c>
      <c r="GE68" s="139">
        <f t="shared" si="214"/>
        <v>0</v>
      </c>
      <c r="GF68" s="139">
        <f t="shared" si="215"/>
        <v>0</v>
      </c>
      <c r="GG68" s="139">
        <f t="shared" si="216"/>
        <v>0</v>
      </c>
      <c r="GH68" s="139">
        <f t="shared" si="217"/>
        <v>0</v>
      </c>
      <c r="GI68" s="139">
        <f t="shared" si="218"/>
        <v>0</v>
      </c>
      <c r="GJ68" s="139">
        <f t="shared" si="219"/>
        <v>0</v>
      </c>
      <c r="GK68" s="139">
        <f t="shared" si="220"/>
        <v>0</v>
      </c>
      <c r="GL68" s="139">
        <f t="shared" si="221"/>
        <v>0</v>
      </c>
      <c r="GM68" s="140">
        <f t="shared" si="223"/>
        <v>0</v>
      </c>
      <c r="GN68" s="163">
        <f t="shared" si="124"/>
        <v>0</v>
      </c>
      <c r="GO68" s="21" t="str">
        <f t="shared" si="125"/>
        <v>JUAN MANUEL AVILA</v>
      </c>
      <c r="GP68" s="22" t="str">
        <f t="shared" si="126"/>
        <v>LCC</v>
      </c>
      <c r="GQ68" s="316">
        <f t="shared" si="224"/>
        <v>63</v>
      </c>
      <c r="GR68" s="354">
        <f t="shared" si="127"/>
        <v>0</v>
      </c>
    </row>
    <row r="69" spans="1:200" ht="12.75" x14ac:dyDescent="0.2">
      <c r="A69" s="79">
        <f t="shared" si="128"/>
        <v>0</v>
      </c>
      <c r="B69" s="28" t="s">
        <v>179</v>
      </c>
      <c r="C69" s="77" t="s">
        <v>180</v>
      </c>
      <c r="D69" s="179">
        <v>39135</v>
      </c>
      <c r="E69" s="86" t="str">
        <f t="shared" si="122"/>
        <v>JUV</v>
      </c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63">
        <f t="shared" si="123"/>
        <v>0</v>
      </c>
      <c r="CW69" s="139">
        <f t="shared" si="129"/>
        <v>0</v>
      </c>
      <c r="CX69" s="139">
        <f t="shared" si="130"/>
        <v>0</v>
      </c>
      <c r="CY69" s="139">
        <f t="shared" si="131"/>
        <v>0</v>
      </c>
      <c r="CZ69" s="139">
        <f t="shared" si="132"/>
        <v>0</v>
      </c>
      <c r="DA69" s="139">
        <f t="shared" si="133"/>
        <v>0</v>
      </c>
      <c r="DB69" s="139">
        <f t="shared" si="134"/>
        <v>0</v>
      </c>
      <c r="DC69" s="139">
        <f t="shared" si="135"/>
        <v>0</v>
      </c>
      <c r="DD69" s="139">
        <f t="shared" si="136"/>
        <v>0</v>
      </c>
      <c r="DE69" s="139">
        <f t="shared" si="137"/>
        <v>0</v>
      </c>
      <c r="DF69" s="139">
        <f t="shared" si="138"/>
        <v>0</v>
      </c>
      <c r="DG69" s="139">
        <f t="shared" si="139"/>
        <v>0</v>
      </c>
      <c r="DH69" s="139">
        <f t="shared" si="222"/>
        <v>0</v>
      </c>
      <c r="DI69" s="139">
        <f t="shared" si="140"/>
        <v>0</v>
      </c>
      <c r="DJ69" s="139">
        <f t="shared" si="141"/>
        <v>0</v>
      </c>
      <c r="DK69" s="139">
        <f t="shared" si="142"/>
        <v>0</v>
      </c>
      <c r="DL69" s="139">
        <f t="shared" si="143"/>
        <v>0</v>
      </c>
      <c r="DM69" s="139">
        <f t="shared" si="144"/>
        <v>0</v>
      </c>
      <c r="DN69" s="139">
        <f t="shared" si="145"/>
        <v>0</v>
      </c>
      <c r="DO69" s="139">
        <f t="shared" si="146"/>
        <v>0</v>
      </c>
      <c r="DP69" s="139">
        <f t="shared" si="147"/>
        <v>0</v>
      </c>
      <c r="DQ69" s="139">
        <f t="shared" si="148"/>
        <v>0</v>
      </c>
      <c r="DR69" s="139">
        <f t="shared" si="149"/>
        <v>0</v>
      </c>
      <c r="DS69" s="139">
        <f t="shared" si="150"/>
        <v>0</v>
      </c>
      <c r="DT69" s="139">
        <f t="shared" si="151"/>
        <v>0</v>
      </c>
      <c r="DU69" s="139">
        <f t="shared" si="152"/>
        <v>0</v>
      </c>
      <c r="DV69" s="139">
        <f t="shared" si="153"/>
        <v>0</v>
      </c>
      <c r="DW69" s="139">
        <f t="shared" si="154"/>
        <v>0</v>
      </c>
      <c r="DX69" s="139">
        <f t="shared" si="155"/>
        <v>0</v>
      </c>
      <c r="DY69" s="139">
        <f t="shared" si="156"/>
        <v>0</v>
      </c>
      <c r="DZ69" s="139">
        <f t="shared" si="157"/>
        <v>0</v>
      </c>
      <c r="EA69" s="139">
        <f t="shared" si="158"/>
        <v>0</v>
      </c>
      <c r="EB69" s="139">
        <f t="shared" si="159"/>
        <v>0</v>
      </c>
      <c r="EC69" s="139">
        <f t="shared" si="160"/>
        <v>0</v>
      </c>
      <c r="ED69" s="139">
        <f t="shared" si="161"/>
        <v>0</v>
      </c>
      <c r="EE69" s="139">
        <f t="shared" si="162"/>
        <v>0</v>
      </c>
      <c r="EF69" s="139">
        <f t="shared" si="163"/>
        <v>0</v>
      </c>
      <c r="EG69" s="139">
        <f t="shared" si="164"/>
        <v>0</v>
      </c>
      <c r="EH69" s="139">
        <f t="shared" si="165"/>
        <v>0</v>
      </c>
      <c r="EI69" s="139">
        <f t="shared" si="166"/>
        <v>0</v>
      </c>
      <c r="EJ69" s="139">
        <f t="shared" si="167"/>
        <v>0</v>
      </c>
      <c r="EK69" s="139">
        <f t="shared" si="168"/>
        <v>0</v>
      </c>
      <c r="EL69" s="139">
        <f t="shared" si="169"/>
        <v>0</v>
      </c>
      <c r="EM69" s="139">
        <f t="shared" si="170"/>
        <v>0</v>
      </c>
      <c r="EN69" s="139">
        <f t="shared" si="171"/>
        <v>0</v>
      </c>
      <c r="EO69" s="139">
        <f t="shared" si="172"/>
        <v>0</v>
      </c>
      <c r="EP69" s="139">
        <f t="shared" si="173"/>
        <v>0</v>
      </c>
      <c r="EQ69" s="139">
        <f t="shared" si="174"/>
        <v>0</v>
      </c>
      <c r="ER69" s="139">
        <f t="shared" si="175"/>
        <v>0</v>
      </c>
      <c r="ES69" s="139">
        <f t="shared" si="176"/>
        <v>0</v>
      </c>
      <c r="ET69" s="139">
        <f t="shared" si="177"/>
        <v>0</v>
      </c>
      <c r="EU69" s="139">
        <f t="shared" si="178"/>
        <v>0</v>
      </c>
      <c r="EV69" s="139">
        <f t="shared" si="179"/>
        <v>0</v>
      </c>
      <c r="EW69" s="139">
        <f t="shared" si="180"/>
        <v>0</v>
      </c>
      <c r="EX69" s="139">
        <f t="shared" si="181"/>
        <v>0</v>
      </c>
      <c r="EY69" s="139">
        <f t="shared" si="182"/>
        <v>0</v>
      </c>
      <c r="EZ69" s="139">
        <f t="shared" si="183"/>
        <v>0</v>
      </c>
      <c r="FA69" s="139">
        <f t="shared" si="184"/>
        <v>0</v>
      </c>
      <c r="FB69" s="139">
        <f t="shared" si="185"/>
        <v>0</v>
      </c>
      <c r="FC69" s="139">
        <f t="shared" si="186"/>
        <v>0</v>
      </c>
      <c r="FD69" s="139">
        <f t="shared" si="187"/>
        <v>0</v>
      </c>
      <c r="FE69" s="139">
        <f t="shared" si="188"/>
        <v>0</v>
      </c>
      <c r="FF69" s="139">
        <f t="shared" si="189"/>
        <v>0</v>
      </c>
      <c r="FG69" s="139">
        <f t="shared" si="190"/>
        <v>0</v>
      </c>
      <c r="FH69" s="139">
        <f t="shared" si="191"/>
        <v>0</v>
      </c>
      <c r="FI69" s="139">
        <f t="shared" si="192"/>
        <v>0</v>
      </c>
      <c r="FJ69" s="139">
        <f t="shared" si="193"/>
        <v>0</v>
      </c>
      <c r="FK69" s="139">
        <f t="shared" si="194"/>
        <v>0</v>
      </c>
      <c r="FL69" s="139">
        <f t="shared" si="195"/>
        <v>0</v>
      </c>
      <c r="FM69" s="139">
        <f t="shared" si="196"/>
        <v>0</v>
      </c>
      <c r="FN69" s="139">
        <f t="shared" si="197"/>
        <v>0</v>
      </c>
      <c r="FO69" s="139">
        <f t="shared" si="198"/>
        <v>0</v>
      </c>
      <c r="FP69" s="139">
        <f t="shared" si="199"/>
        <v>0</v>
      </c>
      <c r="FQ69" s="139">
        <f t="shared" si="200"/>
        <v>0</v>
      </c>
      <c r="FR69" s="139">
        <f t="shared" si="201"/>
        <v>0</v>
      </c>
      <c r="FS69" s="139">
        <f t="shared" si="202"/>
        <v>0</v>
      </c>
      <c r="FT69" s="139">
        <f t="shared" si="203"/>
        <v>0</v>
      </c>
      <c r="FU69" s="139">
        <f t="shared" si="204"/>
        <v>0</v>
      </c>
      <c r="FV69" s="139">
        <f t="shared" si="205"/>
        <v>0</v>
      </c>
      <c r="FW69" s="139">
        <f t="shared" si="206"/>
        <v>0</v>
      </c>
      <c r="FX69" s="139">
        <f t="shared" si="207"/>
        <v>0</v>
      </c>
      <c r="FY69" s="139">
        <f t="shared" si="208"/>
        <v>0</v>
      </c>
      <c r="FZ69" s="139">
        <f t="shared" si="209"/>
        <v>0</v>
      </c>
      <c r="GA69" s="139">
        <f t="shared" si="210"/>
        <v>0</v>
      </c>
      <c r="GB69" s="139">
        <f t="shared" si="211"/>
        <v>0</v>
      </c>
      <c r="GC69" s="139">
        <f t="shared" si="212"/>
        <v>0</v>
      </c>
      <c r="GD69" s="139">
        <f t="shared" si="213"/>
        <v>0</v>
      </c>
      <c r="GE69" s="139">
        <f t="shared" si="214"/>
        <v>0</v>
      </c>
      <c r="GF69" s="139">
        <f t="shared" si="215"/>
        <v>0</v>
      </c>
      <c r="GG69" s="139">
        <f t="shared" si="216"/>
        <v>0</v>
      </c>
      <c r="GH69" s="139">
        <f t="shared" si="217"/>
        <v>0</v>
      </c>
      <c r="GI69" s="139">
        <f t="shared" si="218"/>
        <v>0</v>
      </c>
      <c r="GJ69" s="139">
        <f t="shared" si="219"/>
        <v>0</v>
      </c>
      <c r="GK69" s="139">
        <f t="shared" si="220"/>
        <v>0</v>
      </c>
      <c r="GL69" s="130">
        <f t="shared" si="221"/>
        <v>0</v>
      </c>
      <c r="GM69" s="101">
        <f t="shared" si="223"/>
        <v>0</v>
      </c>
      <c r="GN69" s="163">
        <f t="shared" si="124"/>
        <v>0</v>
      </c>
      <c r="GO69" s="21" t="str">
        <f t="shared" si="125"/>
        <v>KENDRY VILLASMIL</v>
      </c>
      <c r="GP69" s="22" t="str">
        <f t="shared" si="126"/>
        <v>CGSV</v>
      </c>
      <c r="GQ69" s="316">
        <f t="shared" si="224"/>
        <v>64</v>
      </c>
      <c r="GR69" s="257">
        <f t="shared" si="127"/>
        <v>0</v>
      </c>
    </row>
    <row r="70" spans="1:200" ht="12.75" x14ac:dyDescent="0.2">
      <c r="A70" s="79">
        <f t="shared" si="128"/>
        <v>0</v>
      </c>
      <c r="B70" s="26" t="s">
        <v>181</v>
      </c>
      <c r="C70" s="61" t="s">
        <v>113</v>
      </c>
      <c r="D70" s="96">
        <v>39217</v>
      </c>
      <c r="E70" s="86" t="str">
        <f t="shared" ref="E70:E101" si="225">IF(($A$4-D70)/365.25&gt;18,"",IF(($A$4-D70)/365.25&gt;15,"JUV",IF(($A$4-D70)/365.25&gt;13,"PJUV",IF(($A$4-D70)/365.25&gt;11,"INF D",IF(($A$4-D70)/365.25&gt;9,"INF C","INF B")))))</f>
        <v>JUV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63">
        <f t="shared" ref="CV70:CV101" si="226">COUNT(F70:CU70)</f>
        <v>0</v>
      </c>
      <c r="CW70" s="139">
        <f t="shared" si="129"/>
        <v>0</v>
      </c>
      <c r="CX70" s="139">
        <f t="shared" si="130"/>
        <v>0</v>
      </c>
      <c r="CY70" s="139">
        <f t="shared" si="131"/>
        <v>0</v>
      </c>
      <c r="CZ70" s="139">
        <f t="shared" si="132"/>
        <v>0</v>
      </c>
      <c r="DA70" s="139">
        <f t="shared" si="133"/>
        <v>0</v>
      </c>
      <c r="DB70" s="139">
        <f t="shared" si="134"/>
        <v>0</v>
      </c>
      <c r="DC70" s="139">
        <f t="shared" si="135"/>
        <v>0</v>
      </c>
      <c r="DD70" s="139">
        <f t="shared" si="136"/>
        <v>0</v>
      </c>
      <c r="DE70" s="139">
        <f t="shared" si="137"/>
        <v>0</v>
      </c>
      <c r="DF70" s="139">
        <f t="shared" si="138"/>
        <v>0</v>
      </c>
      <c r="DG70" s="139">
        <f t="shared" si="139"/>
        <v>0</v>
      </c>
      <c r="DH70" s="139">
        <f t="shared" si="222"/>
        <v>0</v>
      </c>
      <c r="DI70" s="139">
        <f t="shared" si="140"/>
        <v>0</v>
      </c>
      <c r="DJ70" s="139">
        <f t="shared" si="141"/>
        <v>0</v>
      </c>
      <c r="DK70" s="139">
        <f t="shared" si="142"/>
        <v>0</v>
      </c>
      <c r="DL70" s="139">
        <f t="shared" si="143"/>
        <v>0</v>
      </c>
      <c r="DM70" s="139">
        <f t="shared" si="144"/>
        <v>0</v>
      </c>
      <c r="DN70" s="139">
        <f t="shared" si="145"/>
        <v>0</v>
      </c>
      <c r="DO70" s="139">
        <f t="shared" si="146"/>
        <v>0</v>
      </c>
      <c r="DP70" s="139">
        <f t="shared" si="147"/>
        <v>0</v>
      </c>
      <c r="DQ70" s="139">
        <f t="shared" si="148"/>
        <v>0</v>
      </c>
      <c r="DR70" s="139">
        <f t="shared" si="149"/>
        <v>0</v>
      </c>
      <c r="DS70" s="139">
        <f t="shared" si="150"/>
        <v>0</v>
      </c>
      <c r="DT70" s="139">
        <f t="shared" si="151"/>
        <v>0</v>
      </c>
      <c r="DU70" s="139">
        <f t="shared" si="152"/>
        <v>0</v>
      </c>
      <c r="DV70" s="139">
        <f t="shared" si="153"/>
        <v>0</v>
      </c>
      <c r="DW70" s="139">
        <f t="shared" si="154"/>
        <v>0</v>
      </c>
      <c r="DX70" s="139">
        <f t="shared" si="155"/>
        <v>0</v>
      </c>
      <c r="DY70" s="139">
        <f t="shared" si="156"/>
        <v>0</v>
      </c>
      <c r="DZ70" s="139">
        <f t="shared" si="157"/>
        <v>0</v>
      </c>
      <c r="EA70" s="139">
        <f t="shared" si="158"/>
        <v>0</v>
      </c>
      <c r="EB70" s="139">
        <f t="shared" si="159"/>
        <v>0</v>
      </c>
      <c r="EC70" s="139">
        <f t="shared" si="160"/>
        <v>0</v>
      </c>
      <c r="ED70" s="139">
        <f t="shared" si="161"/>
        <v>0</v>
      </c>
      <c r="EE70" s="139">
        <f t="shared" si="162"/>
        <v>0</v>
      </c>
      <c r="EF70" s="139">
        <f t="shared" si="163"/>
        <v>0</v>
      </c>
      <c r="EG70" s="139">
        <f t="shared" si="164"/>
        <v>0</v>
      </c>
      <c r="EH70" s="139">
        <f t="shared" si="165"/>
        <v>0</v>
      </c>
      <c r="EI70" s="139">
        <f t="shared" si="166"/>
        <v>0</v>
      </c>
      <c r="EJ70" s="139">
        <f t="shared" si="167"/>
        <v>0</v>
      </c>
      <c r="EK70" s="139">
        <f t="shared" si="168"/>
        <v>0</v>
      </c>
      <c r="EL70" s="139">
        <f t="shared" si="169"/>
        <v>0</v>
      </c>
      <c r="EM70" s="139">
        <f t="shared" si="170"/>
        <v>0</v>
      </c>
      <c r="EN70" s="139">
        <f t="shared" si="171"/>
        <v>0</v>
      </c>
      <c r="EO70" s="139">
        <f t="shared" si="172"/>
        <v>0</v>
      </c>
      <c r="EP70" s="139">
        <f t="shared" si="173"/>
        <v>0</v>
      </c>
      <c r="EQ70" s="139">
        <f t="shared" si="174"/>
        <v>0</v>
      </c>
      <c r="ER70" s="139">
        <f t="shared" si="175"/>
        <v>0</v>
      </c>
      <c r="ES70" s="139">
        <f t="shared" si="176"/>
        <v>0</v>
      </c>
      <c r="ET70" s="139">
        <f t="shared" si="177"/>
        <v>0</v>
      </c>
      <c r="EU70" s="139">
        <f t="shared" si="178"/>
        <v>0</v>
      </c>
      <c r="EV70" s="139">
        <f t="shared" si="179"/>
        <v>0</v>
      </c>
      <c r="EW70" s="139">
        <f t="shared" si="180"/>
        <v>0</v>
      </c>
      <c r="EX70" s="139">
        <f t="shared" si="181"/>
        <v>0</v>
      </c>
      <c r="EY70" s="139">
        <f t="shared" si="182"/>
        <v>0</v>
      </c>
      <c r="EZ70" s="139">
        <f t="shared" si="183"/>
        <v>0</v>
      </c>
      <c r="FA70" s="139">
        <f t="shared" si="184"/>
        <v>0</v>
      </c>
      <c r="FB70" s="139">
        <f t="shared" si="185"/>
        <v>0</v>
      </c>
      <c r="FC70" s="139">
        <f t="shared" si="186"/>
        <v>0</v>
      </c>
      <c r="FD70" s="139">
        <f t="shared" si="187"/>
        <v>0</v>
      </c>
      <c r="FE70" s="139">
        <f t="shared" si="188"/>
        <v>0</v>
      </c>
      <c r="FF70" s="139">
        <f t="shared" si="189"/>
        <v>0</v>
      </c>
      <c r="FG70" s="139">
        <f t="shared" si="190"/>
        <v>0</v>
      </c>
      <c r="FH70" s="139">
        <f t="shared" si="191"/>
        <v>0</v>
      </c>
      <c r="FI70" s="139">
        <f t="shared" si="192"/>
        <v>0</v>
      </c>
      <c r="FJ70" s="139">
        <f t="shared" si="193"/>
        <v>0</v>
      </c>
      <c r="FK70" s="139">
        <f t="shared" si="194"/>
        <v>0</v>
      </c>
      <c r="FL70" s="139">
        <f t="shared" si="195"/>
        <v>0</v>
      </c>
      <c r="FM70" s="139">
        <f t="shared" si="196"/>
        <v>0</v>
      </c>
      <c r="FN70" s="139">
        <f t="shared" si="197"/>
        <v>0</v>
      </c>
      <c r="FO70" s="139">
        <f t="shared" si="198"/>
        <v>0</v>
      </c>
      <c r="FP70" s="139">
        <f t="shared" si="199"/>
        <v>0</v>
      </c>
      <c r="FQ70" s="139">
        <f t="shared" si="200"/>
        <v>0</v>
      </c>
      <c r="FR70" s="139">
        <f t="shared" si="201"/>
        <v>0</v>
      </c>
      <c r="FS70" s="139">
        <f t="shared" si="202"/>
        <v>0</v>
      </c>
      <c r="FT70" s="139">
        <f t="shared" si="203"/>
        <v>0</v>
      </c>
      <c r="FU70" s="139">
        <f t="shared" si="204"/>
        <v>0</v>
      </c>
      <c r="FV70" s="139">
        <f t="shared" si="205"/>
        <v>0</v>
      </c>
      <c r="FW70" s="139">
        <f t="shared" si="206"/>
        <v>0</v>
      </c>
      <c r="FX70" s="139">
        <f t="shared" si="207"/>
        <v>0</v>
      </c>
      <c r="FY70" s="139">
        <f t="shared" si="208"/>
        <v>0</v>
      </c>
      <c r="FZ70" s="139">
        <f t="shared" si="209"/>
        <v>0</v>
      </c>
      <c r="GA70" s="139">
        <f t="shared" si="210"/>
        <v>0</v>
      </c>
      <c r="GB70" s="139">
        <f t="shared" si="211"/>
        <v>0</v>
      </c>
      <c r="GC70" s="139">
        <f t="shared" si="212"/>
        <v>0</v>
      </c>
      <c r="GD70" s="139">
        <f t="shared" si="213"/>
        <v>0</v>
      </c>
      <c r="GE70" s="139">
        <f t="shared" si="214"/>
        <v>0</v>
      </c>
      <c r="GF70" s="139">
        <f t="shared" si="215"/>
        <v>0</v>
      </c>
      <c r="GG70" s="139">
        <f t="shared" si="216"/>
        <v>0</v>
      </c>
      <c r="GH70" s="139">
        <f t="shared" si="217"/>
        <v>0</v>
      </c>
      <c r="GI70" s="139">
        <f t="shared" si="218"/>
        <v>0</v>
      </c>
      <c r="GJ70" s="139">
        <f t="shared" si="219"/>
        <v>0</v>
      </c>
      <c r="GK70" s="139">
        <f t="shared" si="220"/>
        <v>0</v>
      </c>
      <c r="GL70" s="139">
        <f t="shared" si="221"/>
        <v>0</v>
      </c>
      <c r="GM70" s="101">
        <f t="shared" si="223"/>
        <v>0</v>
      </c>
      <c r="GN70" s="163">
        <f t="shared" ref="GN70:GN90" si="227">+CV70</f>
        <v>0</v>
      </c>
      <c r="GO70" s="21" t="str">
        <f t="shared" ref="GO70:GO88" si="228">+B70</f>
        <v>MATEO NUÑEZ</v>
      </c>
      <c r="GP70" s="22" t="str">
        <f t="shared" ref="GP70:GP88" si="229">+C70</f>
        <v>LCC</v>
      </c>
      <c r="GQ70" s="316">
        <f t="shared" si="224"/>
        <v>65</v>
      </c>
      <c r="GR70" s="257">
        <f t="shared" ref="GR70:GR88" si="230">+IF(CV70=0,0,IF(GN70&gt;8,GM70/8,GM70/GN70))</f>
        <v>0</v>
      </c>
    </row>
    <row r="71" spans="1:200" ht="12.75" x14ac:dyDescent="0.2">
      <c r="A71" s="79">
        <f t="shared" ref="A71:A88" si="231">+IF(GM71=0,0,IF(GM71=GM70,A70,GQ71))</f>
        <v>0</v>
      </c>
      <c r="B71" s="56" t="s">
        <v>182</v>
      </c>
      <c r="C71" s="77" t="s">
        <v>113</v>
      </c>
      <c r="D71" s="179">
        <v>39332</v>
      </c>
      <c r="E71" s="86" t="str">
        <f t="shared" si="225"/>
        <v>JUV</v>
      </c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53">
        <f t="shared" si="226"/>
        <v>0</v>
      </c>
      <c r="CW71" s="139">
        <f t="shared" si="129"/>
        <v>0</v>
      </c>
      <c r="CX71" s="139">
        <f t="shared" si="130"/>
        <v>0</v>
      </c>
      <c r="CY71" s="139">
        <f t="shared" si="131"/>
        <v>0</v>
      </c>
      <c r="CZ71" s="139">
        <f t="shared" si="132"/>
        <v>0</v>
      </c>
      <c r="DA71" s="139">
        <f t="shared" si="133"/>
        <v>0</v>
      </c>
      <c r="DB71" s="139">
        <f t="shared" si="134"/>
        <v>0</v>
      </c>
      <c r="DC71" s="139">
        <f t="shared" si="135"/>
        <v>0</v>
      </c>
      <c r="DD71" s="139">
        <f t="shared" si="136"/>
        <v>0</v>
      </c>
      <c r="DE71" s="139">
        <f t="shared" si="137"/>
        <v>0</v>
      </c>
      <c r="DF71" s="139">
        <f t="shared" si="138"/>
        <v>0</v>
      </c>
      <c r="DG71" s="139">
        <f t="shared" si="139"/>
        <v>0</v>
      </c>
      <c r="DH71" s="139">
        <f t="shared" si="222"/>
        <v>0</v>
      </c>
      <c r="DI71" s="139">
        <f t="shared" si="140"/>
        <v>0</v>
      </c>
      <c r="DJ71" s="139">
        <f t="shared" si="141"/>
        <v>0</v>
      </c>
      <c r="DK71" s="139">
        <f t="shared" si="142"/>
        <v>0</v>
      </c>
      <c r="DL71" s="139">
        <f t="shared" si="143"/>
        <v>0</v>
      </c>
      <c r="DM71" s="139">
        <f t="shared" si="144"/>
        <v>0</v>
      </c>
      <c r="DN71" s="139">
        <f t="shared" si="145"/>
        <v>0</v>
      </c>
      <c r="DO71" s="139">
        <f t="shared" si="146"/>
        <v>0</v>
      </c>
      <c r="DP71" s="139">
        <f t="shared" si="147"/>
        <v>0</v>
      </c>
      <c r="DQ71" s="139">
        <f t="shared" si="148"/>
        <v>0</v>
      </c>
      <c r="DR71" s="139">
        <f t="shared" si="149"/>
        <v>0</v>
      </c>
      <c r="DS71" s="139">
        <f t="shared" si="150"/>
        <v>0</v>
      </c>
      <c r="DT71" s="139">
        <f t="shared" si="151"/>
        <v>0</v>
      </c>
      <c r="DU71" s="139">
        <f t="shared" si="152"/>
        <v>0</v>
      </c>
      <c r="DV71" s="139">
        <f t="shared" si="153"/>
        <v>0</v>
      </c>
      <c r="DW71" s="139">
        <f t="shared" si="154"/>
        <v>0</v>
      </c>
      <c r="DX71" s="139">
        <f t="shared" si="155"/>
        <v>0</v>
      </c>
      <c r="DY71" s="139">
        <f t="shared" si="156"/>
        <v>0</v>
      </c>
      <c r="DZ71" s="139">
        <f t="shared" si="157"/>
        <v>0</v>
      </c>
      <c r="EA71" s="139">
        <f t="shared" si="158"/>
        <v>0</v>
      </c>
      <c r="EB71" s="139">
        <f t="shared" si="159"/>
        <v>0</v>
      </c>
      <c r="EC71" s="139">
        <f t="shared" si="160"/>
        <v>0</v>
      </c>
      <c r="ED71" s="139">
        <f t="shared" si="161"/>
        <v>0</v>
      </c>
      <c r="EE71" s="139">
        <f t="shared" si="162"/>
        <v>0</v>
      </c>
      <c r="EF71" s="139">
        <f t="shared" si="163"/>
        <v>0</v>
      </c>
      <c r="EG71" s="139">
        <f t="shared" si="164"/>
        <v>0</v>
      </c>
      <c r="EH71" s="139">
        <f t="shared" si="165"/>
        <v>0</v>
      </c>
      <c r="EI71" s="139">
        <f t="shared" si="166"/>
        <v>0</v>
      </c>
      <c r="EJ71" s="139">
        <f t="shared" si="167"/>
        <v>0</v>
      </c>
      <c r="EK71" s="139">
        <f t="shared" si="168"/>
        <v>0</v>
      </c>
      <c r="EL71" s="139">
        <f t="shared" si="169"/>
        <v>0</v>
      </c>
      <c r="EM71" s="139">
        <f t="shared" si="170"/>
        <v>0</v>
      </c>
      <c r="EN71" s="139">
        <f t="shared" si="171"/>
        <v>0</v>
      </c>
      <c r="EO71" s="139">
        <f t="shared" si="172"/>
        <v>0</v>
      </c>
      <c r="EP71" s="139">
        <f t="shared" si="173"/>
        <v>0</v>
      </c>
      <c r="EQ71" s="139">
        <f t="shared" si="174"/>
        <v>0</v>
      </c>
      <c r="ER71" s="139">
        <f t="shared" si="175"/>
        <v>0</v>
      </c>
      <c r="ES71" s="139">
        <f t="shared" si="176"/>
        <v>0</v>
      </c>
      <c r="ET71" s="139">
        <f t="shared" si="177"/>
        <v>0</v>
      </c>
      <c r="EU71" s="139">
        <f t="shared" si="178"/>
        <v>0</v>
      </c>
      <c r="EV71" s="139">
        <f t="shared" si="179"/>
        <v>0</v>
      </c>
      <c r="EW71" s="139">
        <f t="shared" si="180"/>
        <v>0</v>
      </c>
      <c r="EX71" s="139">
        <f t="shared" si="181"/>
        <v>0</v>
      </c>
      <c r="EY71" s="139">
        <f t="shared" si="182"/>
        <v>0</v>
      </c>
      <c r="EZ71" s="139">
        <f t="shared" si="183"/>
        <v>0</v>
      </c>
      <c r="FA71" s="139">
        <f t="shared" si="184"/>
        <v>0</v>
      </c>
      <c r="FB71" s="139">
        <f t="shared" si="185"/>
        <v>0</v>
      </c>
      <c r="FC71" s="139">
        <f t="shared" si="186"/>
        <v>0</v>
      </c>
      <c r="FD71" s="139">
        <f t="shared" si="187"/>
        <v>0</v>
      </c>
      <c r="FE71" s="139">
        <f t="shared" si="188"/>
        <v>0</v>
      </c>
      <c r="FF71" s="139">
        <f t="shared" si="189"/>
        <v>0</v>
      </c>
      <c r="FG71" s="139">
        <f t="shared" si="190"/>
        <v>0</v>
      </c>
      <c r="FH71" s="139">
        <f t="shared" si="191"/>
        <v>0</v>
      </c>
      <c r="FI71" s="139">
        <f t="shared" si="192"/>
        <v>0</v>
      </c>
      <c r="FJ71" s="139">
        <f t="shared" si="193"/>
        <v>0</v>
      </c>
      <c r="FK71" s="139">
        <f t="shared" si="194"/>
        <v>0</v>
      </c>
      <c r="FL71" s="139">
        <f t="shared" si="195"/>
        <v>0</v>
      </c>
      <c r="FM71" s="139">
        <f t="shared" si="196"/>
        <v>0</v>
      </c>
      <c r="FN71" s="139">
        <f t="shared" si="197"/>
        <v>0</v>
      </c>
      <c r="FO71" s="139">
        <f t="shared" si="198"/>
        <v>0</v>
      </c>
      <c r="FP71" s="139">
        <f t="shared" si="199"/>
        <v>0</v>
      </c>
      <c r="FQ71" s="139">
        <f t="shared" si="200"/>
        <v>0</v>
      </c>
      <c r="FR71" s="139">
        <f t="shared" si="201"/>
        <v>0</v>
      </c>
      <c r="FS71" s="139">
        <f t="shared" si="202"/>
        <v>0</v>
      </c>
      <c r="FT71" s="139">
        <f t="shared" si="203"/>
        <v>0</v>
      </c>
      <c r="FU71" s="139">
        <f t="shared" si="204"/>
        <v>0</v>
      </c>
      <c r="FV71" s="139">
        <f t="shared" si="205"/>
        <v>0</v>
      </c>
      <c r="FW71" s="139">
        <f t="shared" si="206"/>
        <v>0</v>
      </c>
      <c r="FX71" s="139">
        <f t="shared" si="207"/>
        <v>0</v>
      </c>
      <c r="FY71" s="139">
        <f t="shared" si="208"/>
        <v>0</v>
      </c>
      <c r="FZ71" s="139">
        <f t="shared" si="209"/>
        <v>0</v>
      </c>
      <c r="GA71" s="139">
        <f t="shared" si="210"/>
        <v>0</v>
      </c>
      <c r="GB71" s="139">
        <f t="shared" si="211"/>
        <v>0</v>
      </c>
      <c r="GC71" s="139">
        <f t="shared" si="212"/>
        <v>0</v>
      </c>
      <c r="GD71" s="139">
        <f t="shared" si="213"/>
        <v>0</v>
      </c>
      <c r="GE71" s="139">
        <f t="shared" si="214"/>
        <v>0</v>
      </c>
      <c r="GF71" s="139">
        <f t="shared" si="215"/>
        <v>0</v>
      </c>
      <c r="GG71" s="139">
        <f t="shared" si="216"/>
        <v>0</v>
      </c>
      <c r="GH71" s="139">
        <f t="shared" si="217"/>
        <v>0</v>
      </c>
      <c r="GI71" s="139">
        <f t="shared" si="218"/>
        <v>0</v>
      </c>
      <c r="GJ71" s="139">
        <f t="shared" si="219"/>
        <v>0</v>
      </c>
      <c r="GK71" s="139">
        <f t="shared" si="220"/>
        <v>0</v>
      </c>
      <c r="GL71" s="130">
        <f t="shared" si="221"/>
        <v>0</v>
      </c>
      <c r="GM71" s="101">
        <f t="shared" si="223"/>
        <v>0</v>
      </c>
      <c r="GN71" s="153">
        <f t="shared" si="227"/>
        <v>0</v>
      </c>
      <c r="GO71" s="85" t="str">
        <f t="shared" si="228"/>
        <v>MATIAS SAAVEDRA</v>
      </c>
      <c r="GP71" s="95" t="str">
        <f t="shared" si="229"/>
        <v>LCC</v>
      </c>
      <c r="GQ71" s="316">
        <f t="shared" si="224"/>
        <v>66</v>
      </c>
      <c r="GR71" s="257">
        <f t="shared" si="230"/>
        <v>0</v>
      </c>
    </row>
    <row r="72" spans="1:200" ht="12.75" x14ac:dyDescent="0.2">
      <c r="A72" s="79">
        <f t="shared" si="231"/>
        <v>0</v>
      </c>
      <c r="B72" s="38" t="s">
        <v>183</v>
      </c>
      <c r="C72" s="61" t="s">
        <v>105</v>
      </c>
      <c r="D72" s="179">
        <v>38667</v>
      </c>
      <c r="E72" s="86" t="str">
        <f t="shared" si="225"/>
        <v>JUV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63">
        <f t="shared" si="226"/>
        <v>0</v>
      </c>
      <c r="CW72" s="139">
        <f t="shared" ref="CW72:CW88" si="232">+IF($B$5-CW$5&lt;365/12,F72,IF($B$5-CW$5&lt;365*2/12,F72*0.93,IF($B$5-CW$5&lt;365*3/12,F72*0.86,IF($B$5-CW$5&lt;365*4/12,F72*0.79,IF($B$5-CW$5&lt;365*5/12,F72*0.72,IF($B$5-CW$5&lt;365*6/12,F72*0.65,IF($B$5-CW$5&lt;365*7/12,F72*0.58,IF($B$5-CW$5&lt;365*8/12,F72*0.51,0))))))))+IF($B$5-CW$5&gt;365,0,IF($B$5-CW$5&gt;365*11/12,F72*0.23,IF($B$5-CW$5&gt;365*10/12,F72*0.3,IF($B$5-CW$5&gt;365*9/12,F72*0.37,IF($B$5-CW$5&gt;365*8/12,F72*0.44,0)))))</f>
        <v>0</v>
      </c>
      <c r="CX72" s="139">
        <f t="shared" ref="CX72:CX88" si="233">+IF($B$5-CX$5&lt;365/12,G72,IF($B$5-CX$5&lt;365*2/12,G72*0.93,IF($B$5-CX$5&lt;365*3/12,G72*0.86,IF($B$5-CX$5&lt;365*4/12,G72*0.79,IF($B$5-CX$5&lt;365*5/12,G72*0.72,IF($B$5-CX$5&lt;365*6/12,G72*0.65,IF($B$5-CX$5&lt;365*7/12,G72*0.58,IF($B$5-CX$5&lt;365*8/12,G72*0.51,0))))))))+IF($B$5-CX$5&gt;365,0,IF($B$5-CX$5&gt;365*11/12,G72*0.23,IF($B$5-CX$5&gt;365*10/12,G72*0.3,IF($B$5-CX$5&gt;365*9/12,G72*0.37,IF($B$5-CX$5&gt;365*8/12,G72*0.44,0)))))</f>
        <v>0</v>
      </c>
      <c r="CY72" s="139">
        <f t="shared" ref="CY72:CY88" si="234">+IF($B$5-CY$5&lt;365/12,H72,IF($B$5-CY$5&lt;365*2/12,H72*0.93,IF($B$5-CY$5&lt;365*3/12,H72*0.86,IF($B$5-CY$5&lt;365*4/12,H72*0.79,IF($B$5-CY$5&lt;365*5/12,H72*0.72,IF($B$5-CY$5&lt;365*6/12,H72*0.65,IF($B$5-CY$5&lt;365*7/12,H72*0.58,IF($B$5-CY$5&lt;365*8/12,H72*0.51,0))))))))+IF($B$5-CY$5&gt;365,0,IF($B$5-CY$5&gt;365*11/12,H72*0.23,IF($B$5-CY$5&gt;365*10/12,H72*0.3,IF($B$5-CY$5&gt;365*9/12,H72*0.37,IF($B$5-CY$5&gt;365*8/12,H72*0.44,0)))))</f>
        <v>0</v>
      </c>
      <c r="CZ72" s="139">
        <f t="shared" ref="CZ72:CZ88" si="235">+IF($B$5-CZ$5&lt;365/12,I72,IF($B$5-CZ$5&lt;365*2/12,I72*0.93,IF($B$5-CZ$5&lt;365*3/12,I72*0.86,IF($B$5-CZ$5&lt;365*4/12,I72*0.79,IF($B$5-CZ$5&lt;365*5/12,I72*0.72,IF($B$5-CZ$5&lt;365*6/12,I72*0.65,IF($B$5-CZ$5&lt;365*7/12,I72*0.58,IF($B$5-CZ$5&lt;365*8/12,I72*0.51,0))))))))+IF($B$5-CZ$5&gt;365,0,IF($B$5-CZ$5&gt;365*11/12,I72*0.23,IF($B$5-CZ$5&gt;365*10/12,I72*0.3,IF($B$5-CZ$5&gt;365*9/12,I72*0.37,IF($B$5-CZ$5&gt;365*8/12,I72*0.44,0)))))</f>
        <v>0</v>
      </c>
      <c r="DA72" s="139">
        <f t="shared" ref="DA72:DA88" si="236">+IF($B$5-DA$5&lt;365/12,J72,IF($B$5-DA$5&lt;365*2/12,J72*0.93,IF($B$5-DA$5&lt;365*3/12,J72*0.86,IF($B$5-DA$5&lt;365*4/12,J72*0.79,IF($B$5-DA$5&lt;365*5/12,J72*0.72,IF($B$5-DA$5&lt;365*6/12,J72*0.65,IF($B$5-DA$5&lt;365*7/12,J72*0.58,IF($B$5-DA$5&lt;365*8/12,J72*0.51,0))))))))+IF($B$5-DA$5&gt;365,0,IF($B$5-DA$5&gt;365*11/12,J72*0.23,IF($B$5-DA$5&gt;365*10/12,J72*0.3,IF($B$5-DA$5&gt;365*9/12,J72*0.37,IF($B$5-DA$5&gt;365*8/12,J72*0.44,0)))))</f>
        <v>0</v>
      </c>
      <c r="DB72" s="139">
        <f t="shared" ref="DB72:DB88" si="237">+IF($B$5-DB$5&lt;365/12,K72,IF($B$5-DB$5&lt;365*2/12,K72*0.93,IF($B$5-DB$5&lt;365*3/12,K72*0.86,IF($B$5-DB$5&lt;365*4/12,K72*0.79,IF($B$5-DB$5&lt;365*5/12,K72*0.72,IF($B$5-DB$5&lt;365*6/12,K72*0.65,IF($B$5-DB$5&lt;365*7/12,K72*0.58,IF($B$5-DB$5&lt;365*8/12,K72*0.51,0))))))))+IF($B$5-DB$5&gt;365,0,IF($B$5-DB$5&gt;365*11/12,K72*0.23,IF($B$5-DB$5&gt;365*10/12,K72*0.3,IF($B$5-DB$5&gt;365*9/12,K72*0.37,IF($B$5-DB$5&gt;365*8/12,K72*0.44,0)))))</f>
        <v>0</v>
      </c>
      <c r="DC72" s="139">
        <f t="shared" ref="DC72:DC88" si="238">+IF($B$5-DC$5&lt;365/12,L72,IF($B$5-DC$5&lt;365*2/12,L72*0.93,IF($B$5-DC$5&lt;365*3/12,L72*0.86,IF($B$5-DC$5&lt;365*4/12,L72*0.79,IF($B$5-DC$5&lt;365*5/12,L72*0.72,IF($B$5-DC$5&lt;365*6/12,L72*0.65,IF($B$5-DC$5&lt;365*7/12,L72*0.58,IF($B$5-DC$5&lt;365*8/12,L72*0.51,0))))))))+IF($B$5-DC$5&gt;365,0,IF($B$5-DC$5&gt;365*11/12,L72*0.23,IF($B$5-DC$5&gt;365*10/12,L72*0.3,IF($B$5-DC$5&gt;365*9/12,L72*0.37,IF($B$5-DC$5&gt;365*8/12,L72*0.44,0)))))</f>
        <v>0</v>
      </c>
      <c r="DD72" s="139">
        <f t="shared" ref="DD72:DD88" si="239">+IF($B$5-DD$5&lt;365/12,M72,IF($B$5-DD$5&lt;365*2/12,M72*0.93,IF($B$5-DD$5&lt;365*3/12,M72*0.86,IF($B$5-DD$5&lt;365*4/12,M72*0.79,IF($B$5-DD$5&lt;365*5/12,M72*0.72,IF($B$5-DD$5&lt;365*6/12,M72*0.65,IF($B$5-DD$5&lt;365*7/12,M72*0.58,IF($B$5-DD$5&lt;365*8/12,M72*0.51,0))))))))+IF($B$5-DD$5&gt;365,0,IF($B$5-DD$5&gt;365*11/12,M72*0.23,IF($B$5-DD$5&gt;365*10/12,M72*0.3,IF($B$5-DD$5&gt;365*9/12,M72*0.37,IF($B$5-DD$5&gt;365*8/12,M72*0.44,0)))))</f>
        <v>0</v>
      </c>
      <c r="DE72" s="139">
        <f t="shared" ref="DE72:DE88" si="240">+IF($B$5-DE$5&lt;365/12,N72,IF($B$5-DE$5&lt;365*2/12,N72*0.93,IF($B$5-DE$5&lt;365*3/12,N72*0.86,IF($B$5-DE$5&lt;365*4/12,N72*0.79,IF($B$5-DE$5&lt;365*5/12,N72*0.72,IF($B$5-DE$5&lt;365*6/12,N72*0.65,IF($B$5-DE$5&lt;365*7/12,N72*0.58,IF($B$5-DE$5&lt;365*8/12,N72*0.51,0))))))))+IF($B$5-DE$5&gt;365,0,IF($B$5-DE$5&gt;365*11/12,N72*0.23,IF($B$5-DE$5&gt;365*10/12,N72*0.3,IF($B$5-DE$5&gt;365*9/12,N72*0.37,IF($B$5-DE$5&gt;365*8/12,N72*0.44,0)))))</f>
        <v>0</v>
      </c>
      <c r="DF72" s="139">
        <f t="shared" ref="DF72:DF88" si="241">+IF($B$5-DF$5&lt;365/12,O72,IF($B$5-DF$5&lt;365*2/12,O72*0.93,IF($B$5-DF$5&lt;365*3/12,O72*0.86,IF($B$5-DF$5&lt;365*4/12,O72*0.79,IF($B$5-DF$5&lt;365*5/12,O72*0.72,IF($B$5-DF$5&lt;365*6/12,O72*0.65,IF($B$5-DF$5&lt;365*7/12,O72*0.58,IF($B$5-DF$5&lt;365*8/12,O72*0.51,0))))))))+IF($B$5-DF$5&gt;365,0,IF($B$5-DF$5&gt;365*11/12,O72*0.23,IF($B$5-DF$5&gt;365*10/12,O72*0.3,IF($B$5-DF$5&gt;365*9/12,O72*0.37,IF($B$5-DF$5&gt;365*8/12,O72*0.44,0)))))</f>
        <v>0</v>
      </c>
      <c r="DG72" s="139">
        <f t="shared" ref="DG72:DG88" si="242">+IF($B$5-DG$5&lt;365/12,P72,IF($B$5-DG$5&lt;365*2/12,P72*0.93,IF($B$5-DG$5&lt;365*3/12,P72*0.86,IF($B$5-DG$5&lt;365*4/12,P72*0.79,IF($B$5-DG$5&lt;365*5/12,P72*0.72,IF($B$5-DG$5&lt;365*6/12,P72*0.65,IF($B$5-DG$5&lt;365*7/12,P72*0.58,IF($B$5-DG$5&lt;365*8/12,P72*0.51,0))))))))+IF($B$5-DG$5&gt;365,0,IF($B$5-DG$5&gt;365*11/12,P72*0.23,IF($B$5-DG$5&gt;365*10/12,P72*0.3,IF($B$5-DG$5&gt;365*9/12,P72*0.37,IF($B$5-DG$5&gt;365*8/12,P72*0.44,0)))))</f>
        <v>0</v>
      </c>
      <c r="DH72" s="139">
        <f t="shared" si="222"/>
        <v>0</v>
      </c>
      <c r="DI72" s="139">
        <f t="shared" ref="DI72:DI88" si="243">+IF($B$5-DI$5&lt;365/12,R72,IF($B$5-DI$5&lt;365*2/12,R72*0.93,IF($B$5-DI$5&lt;365*3/12,R72*0.86,IF($B$5-DI$5&lt;365*4/12,R72*0.79,IF($B$5-DI$5&lt;365*5/12,R72*0.72,IF($B$5-DI$5&lt;365*6/12,R72*0.65,IF($B$5-DI$5&lt;365*7/12,R72*0.58,IF($B$5-DI$5&lt;365*8/12,R72*0.51,0))))))))+IF($B$5-DI$5&gt;365,0,IF($B$5-DI$5&gt;365*11/12,R72*0.23,IF($B$5-DI$5&gt;365*10/12,R72*0.3,IF($B$5-DI$5&gt;365*9/12,R72*0.37,IF($B$5-DI$5&gt;365*8/12,R72*0.44,0)))))</f>
        <v>0</v>
      </c>
      <c r="DJ72" s="139">
        <f t="shared" ref="DJ72:DJ88" si="244">+IF($B$5-DJ$5&lt;365/12,S72,IF($B$5-DJ$5&lt;365*2/12,S72*0.93,IF($B$5-DJ$5&lt;365*3/12,S72*0.86,IF($B$5-DJ$5&lt;365*4/12,S72*0.79,IF($B$5-DJ$5&lt;365*5/12,S72*0.72,IF($B$5-DJ$5&lt;365*6/12,S72*0.65,IF($B$5-DJ$5&lt;365*7/12,S72*0.58,IF($B$5-DJ$5&lt;365*8/12,S72*0.51,0))))))))+IF($B$5-DJ$5&gt;365,0,IF($B$5-DJ$5&gt;365*11/12,S72*0.23,IF($B$5-DJ$5&gt;365*10/12,S72*0.3,IF($B$5-DJ$5&gt;365*9/12,S72*0.37,IF($B$5-DJ$5&gt;365*8/12,S72*0.44,0)))))</f>
        <v>0</v>
      </c>
      <c r="DK72" s="139">
        <f t="shared" ref="DK72:DK88" si="245">+IF($B$5-DK$5&lt;365/12,T72,IF($B$5-DK$5&lt;365*2/12,T72*0.93,IF($B$5-DK$5&lt;365*3/12,T72*0.86,IF($B$5-DK$5&lt;365*4/12,T72*0.79,IF($B$5-DK$5&lt;365*5/12,T72*0.72,IF($B$5-DK$5&lt;365*6/12,T72*0.65,IF($B$5-DK$5&lt;365*7/12,T72*0.58,IF($B$5-DK$5&lt;365*8/12,T72*0.51,0))))))))+IF($B$5-DK$5&gt;365,0,IF($B$5-DK$5&gt;365*11/12,T72*0.23,IF($B$5-DK$5&gt;365*10/12,T72*0.3,IF($B$5-DK$5&gt;365*9/12,T72*0.37,IF($B$5-DK$5&gt;365*8/12,T72*0.44,0)))))</f>
        <v>0</v>
      </c>
      <c r="DL72" s="139">
        <f t="shared" ref="DL72:DL88" si="246">+IF($B$5-DL$5&lt;365/12,U72,IF($B$5-DL$5&lt;365*2/12,U72*0.93,IF($B$5-DL$5&lt;365*3/12,U72*0.86,IF($B$5-DL$5&lt;365*4/12,U72*0.79,IF($B$5-DL$5&lt;365*5/12,U72*0.72,IF($B$5-DL$5&lt;365*6/12,U72*0.65,IF($B$5-DL$5&lt;365*7/12,U72*0.58,IF($B$5-DL$5&lt;365*8/12,U72*0.51,0))))))))+IF($B$5-DL$5&gt;365,0,IF($B$5-DL$5&gt;365*11/12,U72*0.23,IF($B$5-DL$5&gt;365*10/12,U72*0.3,IF($B$5-DL$5&gt;365*9/12,U72*0.37,IF($B$5-DL$5&gt;365*8/12,U72*0.44,0)))))</f>
        <v>0</v>
      </c>
      <c r="DM72" s="139">
        <f t="shared" ref="DM72:DM88" si="247">+IF($B$5-DM$5&lt;365/12,V72,IF($B$5-DM$5&lt;365*2/12,V72*0.93,IF($B$5-DM$5&lt;365*3/12,V72*0.86,IF($B$5-DM$5&lt;365*4/12,V72*0.79,IF($B$5-DM$5&lt;365*5/12,V72*0.72,IF($B$5-DM$5&lt;365*6/12,V72*0.65,IF($B$5-DM$5&lt;365*7/12,V72*0.58,IF($B$5-DM$5&lt;365*8/12,V72*0.51,0))))))))+IF($B$5-DM$5&gt;365,0,IF($B$5-DM$5&gt;365*11/12,V72*0.23,IF($B$5-DM$5&gt;365*10/12,V72*0.3,IF($B$5-DM$5&gt;365*9/12,V72*0.37,IF($B$5-DM$5&gt;365*8/12,V72*0.44,0)))))</f>
        <v>0</v>
      </c>
      <c r="DN72" s="139">
        <f t="shared" ref="DN72:DN88" si="248">+IF($B$5-DN$5&lt;365/12,W72,IF($B$5-DN$5&lt;365*2/12,W72*0.93,IF($B$5-DN$5&lt;365*3/12,W72*0.86,IF($B$5-DN$5&lt;365*4/12,W72*0.79,IF($B$5-DN$5&lt;365*5/12,W72*0.72,IF($B$5-DN$5&lt;365*6/12,W72*0.65,IF($B$5-DN$5&lt;365*7/12,W72*0.58,IF($B$5-DN$5&lt;365*8/12,W72*0.51,0))))))))+IF($B$5-DN$5&gt;365,0,IF($B$5-DN$5&gt;365*11/12,W72*0.23,IF($B$5-DN$5&gt;365*10/12,W72*0.3,IF($B$5-DN$5&gt;365*9/12,W72*0.37,IF($B$5-DN$5&gt;365*8/12,W72*0.44,0)))))</f>
        <v>0</v>
      </c>
      <c r="DO72" s="139">
        <f t="shared" ref="DO72:DO88" si="249">+IF($B$5-DO$5&lt;365/12,X72,IF($B$5-DO$5&lt;365*2/12,X72*0.93,IF($B$5-DO$5&lt;365*3/12,X72*0.86,IF($B$5-DO$5&lt;365*4/12,X72*0.79,IF($B$5-DO$5&lt;365*5/12,X72*0.72,IF($B$5-DO$5&lt;365*6/12,X72*0.65,IF($B$5-DO$5&lt;365*7/12,X72*0.58,IF($B$5-DO$5&lt;365*8/12,X72*0.51,0))))))))+IF($B$5-DO$5&gt;365,0,IF($B$5-DO$5&gt;365*11/12,X72*0.23,IF($B$5-DO$5&gt;365*10/12,X72*0.3,IF($B$5-DO$5&gt;365*9/12,X72*0.37,IF($B$5-DO$5&gt;365*8/12,X72*0.44,0)))))</f>
        <v>0</v>
      </c>
      <c r="DP72" s="139">
        <f t="shared" ref="DP72:DP88" si="250">+IF($B$5-DP$5&lt;365/12,Y72,IF($B$5-DP$5&lt;365*2/12,Y72*0.93,IF($B$5-DP$5&lt;365*3/12,Y72*0.86,IF($B$5-DP$5&lt;365*4/12,Y72*0.79,IF($B$5-DP$5&lt;365*5/12,Y72*0.72,IF($B$5-DP$5&lt;365*6/12,Y72*0.65,IF($B$5-DP$5&lt;365*7/12,Y72*0.58,IF($B$5-DP$5&lt;365*8/12,Y72*0.51,0))))))))+IF($B$5-DP$5&gt;365,0,IF($B$5-DP$5&gt;365*11/12,Y72*0.23,IF($B$5-DP$5&gt;365*10/12,Y72*0.3,IF($B$5-DP$5&gt;365*9/12,Y72*0.37,IF($B$5-DP$5&gt;365*8/12,Y72*0.44,0)))))</f>
        <v>0</v>
      </c>
      <c r="DQ72" s="139">
        <f t="shared" ref="DQ72:DQ88" si="251">+IF($B$5-DQ$5&lt;365/12,Z72,IF($B$5-DQ$5&lt;365*2/12,Z72*0.93,IF($B$5-DQ$5&lt;365*3/12,Z72*0.86,IF($B$5-DQ$5&lt;365*4/12,Z72*0.79,IF($B$5-DQ$5&lt;365*5/12,Z72*0.72,IF($B$5-DQ$5&lt;365*6/12,Z72*0.65,IF($B$5-DQ$5&lt;365*7/12,Z72*0.58,IF($B$5-DQ$5&lt;365*8/12,Z72*0.51,0))))))))+IF($B$5-DQ$5&gt;365,0,IF($B$5-DQ$5&gt;365*11/12,Z72*0.23,IF($B$5-DQ$5&gt;365*10/12,Z72*0.3,IF($B$5-DQ$5&gt;365*9/12,Z72*0.37,IF($B$5-DQ$5&gt;365*8/12,Z72*0.44,0)))))</f>
        <v>0</v>
      </c>
      <c r="DR72" s="139">
        <f t="shared" ref="DR72:DR88" si="252">+IF($B$5-DR$5&lt;365/12,AA72,IF($B$5-DR$5&lt;365*2/12,AA72*0.93,IF($B$5-DR$5&lt;365*3/12,AA72*0.86,IF($B$5-DR$5&lt;365*4/12,AA72*0.79,IF($B$5-DR$5&lt;365*5/12,AA72*0.72,IF($B$5-DR$5&lt;365*6/12,AA72*0.65,IF($B$5-DR$5&lt;365*7/12,AA72*0.58,IF($B$5-DR$5&lt;365*8/12,AA72*0.51,0))))))))+IF($B$5-DR$5&gt;365,0,IF($B$5-DR$5&gt;365*11/12,AA72*0.23,IF($B$5-DR$5&gt;365*10/12,AA72*0.3,IF($B$5-DR$5&gt;365*9/12,AA72*0.37,IF($B$5-DR$5&gt;365*8/12,AA72*0.44,0)))))</f>
        <v>0</v>
      </c>
      <c r="DS72" s="139">
        <f t="shared" ref="DS72:DS88" si="253">+IF($B$5-DS$5&lt;365/12,AB72,IF($B$5-DS$5&lt;365*2/12,AB72*0.93,IF($B$5-DS$5&lt;365*3/12,AB72*0.86,IF($B$5-DS$5&lt;365*4/12,AB72*0.79,IF($B$5-DS$5&lt;365*5/12,AB72*0.72,IF($B$5-DS$5&lt;365*6/12,AB72*0.65,IF($B$5-DS$5&lt;365*7/12,AB72*0.58,IF($B$5-DS$5&lt;365*8/12,AB72*0.51,0))))))))+IF($B$5-DS$5&gt;365,0,IF($B$5-DS$5&gt;365*11/12,AB72*0.23,IF($B$5-DS$5&gt;365*10/12,AB72*0.3,IF($B$5-DS$5&gt;365*9/12,AB72*0.37,IF($B$5-DS$5&gt;365*8/12,AB72*0.44,0)))))</f>
        <v>0</v>
      </c>
      <c r="DT72" s="139">
        <f t="shared" ref="DT72:DT88" si="254">+IF($B$5-DT$5&lt;365/12,AC72,IF($B$5-DT$5&lt;365*2/12,AC72*0.93,IF($B$5-DT$5&lt;365*3/12,AC72*0.86,IF($B$5-DT$5&lt;365*4/12,AC72*0.79,IF($B$5-DT$5&lt;365*5/12,AC72*0.72,IF($B$5-DT$5&lt;365*6/12,AC72*0.65,IF($B$5-DT$5&lt;365*7/12,AC72*0.58,IF($B$5-DT$5&lt;365*8/12,AC72*0.51,0))))))))+IF($B$5-DT$5&gt;365,0,IF($B$5-DT$5&gt;365*11/12,AC72*0.23,IF($B$5-DT$5&gt;365*10/12,AC72*0.3,IF($B$5-DT$5&gt;365*9/12,AC72*0.37,IF($B$5-DT$5&gt;365*8/12,AC72*0.44,0)))))</f>
        <v>0</v>
      </c>
      <c r="DU72" s="139">
        <f t="shared" ref="DU72:DU88" si="255">+IF($B$5-DU$5&lt;365/12,AD72,IF($B$5-DU$5&lt;365*2/12,AD72*0.93,IF($B$5-DU$5&lt;365*3/12,AD72*0.86,IF($B$5-DU$5&lt;365*4/12,AD72*0.79,IF($B$5-DU$5&lt;365*5/12,AD72*0.72,IF($B$5-DU$5&lt;365*6/12,AD72*0.65,IF($B$5-DU$5&lt;365*7/12,AD72*0.58,IF($B$5-DU$5&lt;365*8/12,AD72*0.51,0))))))))+IF($B$5-DU$5&gt;365,0,IF($B$5-DU$5&gt;365*11/12,AD72*0.23,IF($B$5-DU$5&gt;365*10/12,AD72*0.3,IF($B$5-DU$5&gt;365*9/12,AD72*0.37,IF($B$5-DU$5&gt;365*8/12,AD72*0.44,0)))))</f>
        <v>0</v>
      </c>
      <c r="DV72" s="139">
        <f t="shared" ref="DV72:DV88" si="256">+IF($B$5-DV$5&lt;365/12,AE72,IF($B$5-DV$5&lt;365*2/12,AE72*0.93,IF($B$5-DV$5&lt;365*3/12,AE72*0.86,IF($B$5-DV$5&lt;365*4/12,AE72*0.79,IF($B$5-DV$5&lt;365*5/12,AE72*0.72,IF($B$5-DV$5&lt;365*6/12,AE72*0.65,IF($B$5-DV$5&lt;365*7/12,AE72*0.58,IF($B$5-DV$5&lt;365*8/12,AE72*0.51,0))))))))+IF($B$5-DV$5&gt;365,0,IF($B$5-DV$5&gt;365*11/12,AE72*0.23,IF($B$5-DV$5&gt;365*10/12,AE72*0.3,IF($B$5-DV$5&gt;365*9/12,AE72*0.37,IF($B$5-DV$5&gt;365*8/12,AE72*0.44,0)))))</f>
        <v>0</v>
      </c>
      <c r="DW72" s="139">
        <f t="shared" ref="DW72:DW88" si="257">+IF($B$5-DW$5&lt;365/12,AF72,IF($B$5-DW$5&lt;365*2/12,AF72*0.93,IF($B$5-DW$5&lt;365*3/12,AF72*0.86,IF($B$5-DW$5&lt;365*4/12,AF72*0.79,IF($B$5-DW$5&lt;365*5/12,AF72*0.72,IF($B$5-DW$5&lt;365*6/12,AF72*0.65,IF($B$5-DW$5&lt;365*7/12,AF72*0.58,IF($B$5-DW$5&lt;365*8/12,AF72*0.51,0))))))))+IF($B$5-DW$5&gt;365,0,IF($B$5-DW$5&gt;365*11/12,AF72*0.23,IF($B$5-DW$5&gt;365*10/12,AF72*0.3,IF($B$5-DW$5&gt;365*9/12,AF72*0.37,IF($B$5-DW$5&gt;365*8/12,AF72*0.44,0)))))</f>
        <v>0</v>
      </c>
      <c r="DX72" s="139">
        <f t="shared" ref="DX72:DX88" si="258">+IF($B$5-DX$5&lt;365/12,AG72,IF($B$5-DX$5&lt;365*2/12,AG72*0.93,IF($B$5-DX$5&lt;365*3/12,AG72*0.86,IF($B$5-DX$5&lt;365*4/12,AG72*0.79,IF($B$5-DX$5&lt;365*5/12,AG72*0.72,IF($B$5-DX$5&lt;365*6/12,AG72*0.65,IF($B$5-DX$5&lt;365*7/12,AG72*0.58,IF($B$5-DX$5&lt;365*8/12,AG72*0.51,0))))))))+IF($B$5-DX$5&gt;365,0,IF($B$5-DX$5&gt;365*11/12,AG72*0.23,IF($B$5-DX$5&gt;365*10/12,AG72*0.3,IF($B$5-DX$5&gt;365*9/12,AG72*0.37,IF($B$5-DX$5&gt;365*8/12,AG72*0.44,0)))))</f>
        <v>0</v>
      </c>
      <c r="DY72" s="139">
        <f t="shared" ref="DY72:DY88" si="259">+IF($B$5-DY$5&lt;365/12,AH72,IF($B$5-DY$5&lt;365*2/12,AH72*0.93,IF($B$5-DY$5&lt;365*3/12,AH72*0.86,IF($B$5-DY$5&lt;365*4/12,AH72*0.79,IF($B$5-DY$5&lt;365*5/12,AH72*0.72,IF($B$5-DY$5&lt;365*6/12,AH72*0.65,IF($B$5-DY$5&lt;365*7/12,AH72*0.58,IF($B$5-DY$5&lt;365*8/12,AH72*0.51,0))))))))+IF($B$5-DY$5&gt;365,0,IF($B$5-DY$5&gt;365*11/12,AH72*0.23,IF($B$5-DY$5&gt;365*10/12,AH72*0.3,IF($B$5-DY$5&gt;365*9/12,AH72*0.37,IF($B$5-DY$5&gt;365*8/12,AH72*0.44,0)))))</f>
        <v>0</v>
      </c>
      <c r="DZ72" s="139">
        <f t="shared" ref="DZ72:DZ88" si="260">+IF($B$5-DZ$5&lt;365/12,AI72,IF($B$5-DZ$5&lt;365*2/12,AI72*0.93,IF($B$5-DZ$5&lt;365*3/12,AI72*0.86,IF($B$5-DZ$5&lt;365*4/12,AI72*0.79,IF($B$5-DZ$5&lt;365*5/12,AI72*0.72,IF($B$5-DZ$5&lt;365*6/12,AI72*0.65,IF($B$5-DZ$5&lt;365*7/12,AI72*0.58,IF($B$5-DZ$5&lt;365*8/12,AI72*0.51,0))))))))+IF($B$5-DZ$5&gt;365,0,IF($B$5-DZ$5&gt;365*11/12,AI72*0.23,IF($B$5-DZ$5&gt;365*10/12,AI72*0.3,IF($B$5-DZ$5&gt;365*9/12,AI72*0.37,IF($B$5-DZ$5&gt;365*8/12,AI72*0.44,0)))))</f>
        <v>0</v>
      </c>
      <c r="EA72" s="139">
        <f t="shared" ref="EA72:EA88" si="261">+IF($B$5-EA$5&lt;365/12,AJ72,IF($B$5-EA$5&lt;365*2/12,AJ72*0.93,IF($B$5-EA$5&lt;365*3/12,AJ72*0.86,IF($B$5-EA$5&lt;365*4/12,AJ72*0.79,IF($B$5-EA$5&lt;365*5/12,AJ72*0.72,IF($B$5-EA$5&lt;365*6/12,AJ72*0.65,IF($B$5-EA$5&lt;365*7/12,AJ72*0.58,IF($B$5-EA$5&lt;365*8/12,AJ72*0.51,0))))))))+IF($B$5-EA$5&gt;365,0,IF($B$5-EA$5&gt;365*11/12,AJ72*0.23,IF($B$5-EA$5&gt;365*10/12,AJ72*0.3,IF($B$5-EA$5&gt;365*9/12,AJ72*0.37,IF($B$5-EA$5&gt;365*8/12,AJ72*0.44,0)))))</f>
        <v>0</v>
      </c>
      <c r="EB72" s="139">
        <f t="shared" ref="EB72:EB88" si="262">+IF($B$5-EB$5&lt;365/12,AK72,IF($B$5-EB$5&lt;365*2/12,AK72*0.93,IF($B$5-EB$5&lt;365*3/12,AK72*0.86,IF($B$5-EB$5&lt;365*4/12,AK72*0.79,IF($B$5-EB$5&lt;365*5/12,AK72*0.72,IF($B$5-EB$5&lt;365*6/12,AK72*0.65,IF($B$5-EB$5&lt;365*7/12,AK72*0.58,IF($B$5-EB$5&lt;365*8/12,AK72*0.51,0))))))))+IF($B$5-EB$5&gt;365,0,IF($B$5-EB$5&gt;365*11/12,AK72*0.23,IF($B$5-EB$5&gt;365*10/12,AK72*0.3,IF($B$5-EB$5&gt;365*9/12,AK72*0.37,IF($B$5-EB$5&gt;365*8/12,AK72*0.44,0)))))</f>
        <v>0</v>
      </c>
      <c r="EC72" s="139">
        <f t="shared" ref="EC72:EC88" si="263">+IF($B$5-EC$5&lt;365/12,AL72,IF($B$5-EC$5&lt;365*2/12,AL72*0.93,IF($B$5-EC$5&lt;365*3/12,AL72*0.86,IF($B$5-EC$5&lt;365*4/12,AL72*0.79,IF($B$5-EC$5&lt;365*5/12,AL72*0.72,IF($B$5-EC$5&lt;365*6/12,AL72*0.65,IF($B$5-EC$5&lt;365*7/12,AL72*0.58,IF($B$5-EC$5&lt;365*8/12,AL72*0.51,0))))))))+IF($B$5-EC$5&gt;365,0,IF($B$5-EC$5&gt;365*11/12,AL72*0.23,IF($B$5-EC$5&gt;365*10/12,AL72*0.3,IF($B$5-EC$5&gt;365*9/12,AL72*0.37,IF($B$5-EC$5&gt;365*8/12,AL72*0.44,0)))))</f>
        <v>0</v>
      </c>
      <c r="ED72" s="139">
        <f t="shared" ref="ED72:ED88" si="264">+IF($B$5-ED$5&lt;365/12,AM72,IF($B$5-ED$5&lt;365*2/12,AM72*0.93,IF($B$5-ED$5&lt;365*3/12,AM72*0.86,IF($B$5-ED$5&lt;365*4/12,AM72*0.79,IF($B$5-ED$5&lt;365*5/12,AM72*0.72,IF($B$5-ED$5&lt;365*6/12,AM72*0.65,IF($B$5-ED$5&lt;365*7/12,AM72*0.58,IF($B$5-ED$5&lt;365*8/12,AM72*0.51,0))))))))+IF($B$5-ED$5&gt;365,0,IF($B$5-ED$5&gt;365*11/12,AM72*0.23,IF($B$5-ED$5&gt;365*10/12,AM72*0.3,IF($B$5-ED$5&gt;365*9/12,AM72*0.37,IF($B$5-ED$5&gt;365*8/12,AM72*0.44,0)))))</f>
        <v>0</v>
      </c>
      <c r="EE72" s="139">
        <f t="shared" ref="EE72:EE88" si="265">+IF($B$5-EE$5&lt;365/12,AN72,IF($B$5-EE$5&lt;365*2/12,AN72*0.93,IF($B$5-EE$5&lt;365*3/12,AN72*0.86,IF($B$5-EE$5&lt;365*4/12,AN72*0.79,IF($B$5-EE$5&lt;365*5/12,AN72*0.72,IF($B$5-EE$5&lt;365*6/12,AN72*0.65,IF($B$5-EE$5&lt;365*7/12,AN72*0.58,IF($B$5-EE$5&lt;365*8/12,AN72*0.51,0))))))))+IF($B$5-EE$5&gt;365,0,IF($B$5-EE$5&gt;365*11/12,AN72*0.23,IF($B$5-EE$5&gt;365*10/12,AN72*0.3,IF($B$5-EE$5&gt;365*9/12,AN72*0.37,IF($B$5-EE$5&gt;365*8/12,AN72*0.44,0)))))</f>
        <v>0</v>
      </c>
      <c r="EF72" s="139">
        <f t="shared" ref="EF72:EF88" si="266">+IF($B$5-EF$5&lt;365/12,AO72,IF($B$5-EF$5&lt;365*2/12,AO72*0.93,IF($B$5-EF$5&lt;365*3/12,AO72*0.86,IF($B$5-EF$5&lt;365*4/12,AO72*0.79,IF($B$5-EF$5&lt;365*5/12,AO72*0.72,IF($B$5-EF$5&lt;365*6/12,AO72*0.65,IF($B$5-EF$5&lt;365*7/12,AO72*0.58,IF($B$5-EF$5&lt;365*8/12,AO72*0.51,0))))))))+IF($B$5-EF$5&gt;365,0,IF($B$5-EF$5&gt;365*11/12,AO72*0.23,IF($B$5-EF$5&gt;365*10/12,AO72*0.3,IF($B$5-EF$5&gt;365*9/12,AO72*0.37,IF($B$5-EF$5&gt;365*8/12,AO72*0.44,0)))))</f>
        <v>0</v>
      </c>
      <c r="EG72" s="139">
        <f t="shared" ref="EG72:EG88" si="267">+IF($B$5-EG$5&lt;365/12,AP72,IF($B$5-EG$5&lt;365*2/12,AP72*0.93,IF($B$5-EG$5&lt;365*3/12,AP72*0.86,IF($B$5-EG$5&lt;365*4/12,AP72*0.79,IF($B$5-EG$5&lt;365*5/12,AP72*0.72,IF($B$5-EG$5&lt;365*6/12,AP72*0.65,IF($B$5-EG$5&lt;365*7/12,AP72*0.58,IF($B$5-EG$5&lt;365*8/12,AP72*0.51,0))))))))+IF($B$5-EG$5&gt;365,0,IF($B$5-EG$5&gt;365*11/12,AP72*0.23,IF($B$5-EG$5&gt;365*10/12,AP72*0.3,IF($B$5-EG$5&gt;365*9/12,AP72*0.37,IF($B$5-EG$5&gt;365*8/12,AP72*0.44,0)))))</f>
        <v>0</v>
      </c>
      <c r="EH72" s="139">
        <f t="shared" ref="EH72:EH88" si="268">+IF($B$5-EH$5&lt;365/12,AQ72,IF($B$5-EH$5&lt;365*2/12,AQ72*0.93,IF($B$5-EH$5&lt;365*3/12,AQ72*0.86,IF($B$5-EH$5&lt;365*4/12,AQ72*0.79,IF($B$5-EH$5&lt;365*5/12,AQ72*0.72,IF($B$5-EH$5&lt;365*6/12,AQ72*0.65,IF($B$5-EH$5&lt;365*7/12,AQ72*0.58,IF($B$5-EH$5&lt;365*8/12,AQ72*0.51,0))))))))+IF($B$5-EH$5&gt;365,0,IF($B$5-EH$5&gt;365*11/12,AQ72*0.23,IF($B$5-EH$5&gt;365*10/12,AQ72*0.3,IF($B$5-EH$5&gt;365*9/12,AQ72*0.37,IF($B$5-EH$5&gt;365*8/12,AQ72*0.44,0)))))</f>
        <v>0</v>
      </c>
      <c r="EI72" s="139">
        <f t="shared" ref="EI72:EI88" si="269">+IF($B$5-EI$5&lt;365/12,AR72,IF($B$5-EI$5&lt;365*2/12,AR72*0.93,IF($B$5-EI$5&lt;365*3/12,AR72*0.86,IF($B$5-EI$5&lt;365*4/12,AR72*0.79,IF($B$5-EI$5&lt;365*5/12,AR72*0.72,IF($B$5-EI$5&lt;365*6/12,AR72*0.65,IF($B$5-EI$5&lt;365*7/12,AR72*0.58,IF($B$5-EI$5&lt;365*8/12,AR72*0.51,0))))))))+IF($B$5-EI$5&gt;365,0,IF($B$5-EI$5&gt;365*11/12,AR72*0.23,IF($B$5-EI$5&gt;365*10/12,AR72*0.3,IF($B$5-EI$5&gt;365*9/12,AR72*0.37,IF($B$5-EI$5&gt;365*8/12,AR72*0.44,0)))))</f>
        <v>0</v>
      </c>
      <c r="EJ72" s="139">
        <f t="shared" ref="EJ72:EJ88" si="270">+IF($B$5-EJ$5&lt;365/12,AS72,IF($B$5-EJ$5&lt;365*2/12,AS72*0.93,IF($B$5-EJ$5&lt;365*3/12,AS72*0.86,IF($B$5-EJ$5&lt;365*4/12,AS72*0.79,IF($B$5-EJ$5&lt;365*5/12,AS72*0.72,IF($B$5-EJ$5&lt;365*6/12,AS72*0.65,IF($B$5-EJ$5&lt;365*7/12,AS72*0.58,IF($B$5-EJ$5&lt;365*8/12,AS72*0.51,0))))))))+IF($B$5-EJ$5&gt;365,0,IF($B$5-EJ$5&gt;365*11/12,AS72*0.23,IF($B$5-EJ$5&gt;365*10/12,AS72*0.3,IF($B$5-EJ$5&gt;365*9/12,AS72*0.37,IF($B$5-EJ$5&gt;365*8/12,AS72*0.44,0)))))</f>
        <v>0</v>
      </c>
      <c r="EK72" s="139">
        <f t="shared" ref="EK72:EK88" si="271">+IF($B$5-EK$5&lt;365/12,AT72,IF($B$5-EK$5&lt;365*2/12,AT72*0.93,IF($B$5-EK$5&lt;365*3/12,AT72*0.86,IF($B$5-EK$5&lt;365*4/12,AT72*0.79,IF($B$5-EK$5&lt;365*5/12,AT72*0.72,IF($B$5-EK$5&lt;365*6/12,AT72*0.65,IF($B$5-EK$5&lt;365*7/12,AT72*0.58,IF($B$5-EK$5&lt;365*8/12,AT72*0.51,0))))))))+IF($B$5-EK$5&gt;365,0,IF($B$5-EK$5&gt;365*11/12,AT72*0.23,IF($B$5-EK$5&gt;365*10/12,AT72*0.3,IF($B$5-EK$5&gt;365*9/12,AT72*0.37,IF($B$5-EK$5&gt;365*8/12,AT72*0.44,0)))))</f>
        <v>0</v>
      </c>
      <c r="EL72" s="139">
        <f t="shared" ref="EL72:EL88" si="272">+IF($B$5-EL$5&lt;365/12,AU72,IF($B$5-EL$5&lt;365*2/12,AU72*0.93,IF($B$5-EL$5&lt;365*3/12,AU72*0.86,IF($B$5-EL$5&lt;365*4/12,AU72*0.79,IF($B$5-EL$5&lt;365*5/12,AU72*0.72,IF($B$5-EL$5&lt;365*6/12,AU72*0.65,IF($B$5-EL$5&lt;365*7/12,AU72*0.58,IF($B$5-EL$5&lt;365*8/12,AU72*0.51,0))))))))+IF($B$5-EL$5&gt;365,0,IF($B$5-EL$5&gt;365*11/12,AU72*0.23,IF($B$5-EL$5&gt;365*10/12,AU72*0.3,IF($B$5-EL$5&gt;365*9/12,AU72*0.37,IF($B$5-EL$5&gt;365*8/12,AU72*0.44,0)))))</f>
        <v>0</v>
      </c>
      <c r="EM72" s="139">
        <f t="shared" ref="EM72:EM88" si="273">+IF($B$5-EM$5&lt;365/12,AV72,IF($B$5-EM$5&lt;365*2/12,AV72*0.93,IF($B$5-EM$5&lt;365*3/12,AV72*0.86,IF($B$5-EM$5&lt;365*4/12,AV72*0.79,IF($B$5-EM$5&lt;365*5/12,AV72*0.72,IF($B$5-EM$5&lt;365*6/12,AV72*0.65,IF($B$5-EM$5&lt;365*7/12,AV72*0.58,IF($B$5-EM$5&lt;365*8/12,AV72*0.51,0))))))))+IF($B$5-EM$5&gt;365,0,IF($B$5-EM$5&gt;365*11/12,AV72*0.23,IF($B$5-EM$5&gt;365*10/12,AV72*0.3,IF($B$5-EM$5&gt;365*9/12,AV72*0.37,IF($B$5-EM$5&gt;365*8/12,AV72*0.44,0)))))</f>
        <v>0</v>
      </c>
      <c r="EN72" s="139">
        <f t="shared" ref="EN72:EN88" si="274">+IF($B$5-EN$5&lt;365/12,AW72,IF($B$5-EN$5&lt;365*2/12,AW72*0.93,IF($B$5-EN$5&lt;365*3/12,AW72*0.86,IF($B$5-EN$5&lt;365*4/12,AW72*0.79,IF($B$5-EN$5&lt;365*5/12,AW72*0.72,IF($B$5-EN$5&lt;365*6/12,AW72*0.65,IF($B$5-EN$5&lt;365*7/12,AW72*0.58,IF($B$5-EN$5&lt;365*8/12,AW72*0.51,0))))))))+IF($B$5-EN$5&gt;365,0,IF($B$5-EN$5&gt;365*11/12,AW72*0.23,IF($B$5-EN$5&gt;365*10/12,AW72*0.3,IF($B$5-EN$5&gt;365*9/12,AW72*0.37,IF($B$5-EN$5&gt;365*8/12,AW72*0.44,0)))))</f>
        <v>0</v>
      </c>
      <c r="EO72" s="139">
        <f t="shared" ref="EO72:EO88" si="275">+IF($B$5-EO$5&lt;365/12,AX72,IF($B$5-EO$5&lt;365*2/12,AX72*0.93,IF($B$5-EO$5&lt;365*3/12,AX72*0.86,IF($B$5-EO$5&lt;365*4/12,AX72*0.79,IF($B$5-EO$5&lt;365*5/12,AX72*0.72,IF($B$5-EO$5&lt;365*6/12,AX72*0.65,IF($B$5-EO$5&lt;365*7/12,AX72*0.58,IF($B$5-EO$5&lt;365*8/12,AX72*0.51,0))))))))+IF($B$5-EO$5&gt;365,0,IF($B$5-EO$5&gt;365*11/12,AX72*0.23,IF($B$5-EO$5&gt;365*10/12,AX72*0.3,IF($B$5-EO$5&gt;365*9/12,AX72*0.37,IF($B$5-EO$5&gt;365*8/12,AX72*0.44,0)))))</f>
        <v>0</v>
      </c>
      <c r="EP72" s="139">
        <f t="shared" ref="EP72:EP88" si="276">+IF($B$5-EP$5&lt;365/12,AY72,IF($B$5-EP$5&lt;365*2/12,AY72*0.93,IF($B$5-EP$5&lt;365*3/12,AY72*0.86,IF($B$5-EP$5&lt;365*4/12,AY72*0.79,IF($B$5-EP$5&lt;365*5/12,AY72*0.72,IF($B$5-EP$5&lt;365*6/12,AY72*0.65,IF($B$5-EP$5&lt;365*7/12,AY72*0.58,IF($B$5-EP$5&lt;365*8/12,AY72*0.51,0))))))))+IF($B$5-EP$5&gt;365,0,IF($B$5-EP$5&gt;365*11/12,AY72*0.23,IF($B$5-EP$5&gt;365*10/12,AY72*0.3,IF($B$5-EP$5&gt;365*9/12,AY72*0.37,IF($B$5-EP$5&gt;365*8/12,AY72*0.44,0)))))</f>
        <v>0</v>
      </c>
      <c r="EQ72" s="139">
        <f t="shared" ref="EQ72:EQ88" si="277">+IF($B$5-EQ$5&lt;365/12,AZ72,IF($B$5-EQ$5&lt;365*2/12,AZ72*0.93,IF($B$5-EQ$5&lt;365*3/12,AZ72*0.86,IF($B$5-EQ$5&lt;365*4/12,AZ72*0.79,IF($B$5-EQ$5&lt;365*5/12,AZ72*0.72,IF($B$5-EQ$5&lt;365*6/12,AZ72*0.65,IF($B$5-EQ$5&lt;365*7/12,AZ72*0.58,IF($B$5-EQ$5&lt;365*8/12,AZ72*0.51,0))))))))+IF($B$5-EQ$5&gt;365,0,IF($B$5-EQ$5&gt;365*11/12,AZ72*0.23,IF($B$5-EQ$5&gt;365*10/12,AZ72*0.3,IF($B$5-EQ$5&gt;365*9/12,AZ72*0.37,IF($B$5-EQ$5&gt;365*8/12,AZ72*0.44,0)))))</f>
        <v>0</v>
      </c>
      <c r="ER72" s="139">
        <f t="shared" ref="ER72:ER88" si="278">+IF($B$5-ER$5&lt;365/12,BA72,IF($B$5-ER$5&lt;365*2/12,BA72*0.93,IF($B$5-ER$5&lt;365*3/12,BA72*0.86,IF($B$5-ER$5&lt;365*4/12,BA72*0.79,IF($B$5-ER$5&lt;365*5/12,BA72*0.72,IF($B$5-ER$5&lt;365*6/12,BA72*0.65,IF($B$5-ER$5&lt;365*7/12,BA72*0.58,IF($B$5-ER$5&lt;365*8/12,BA72*0.51,0))))))))+IF($B$5-ER$5&gt;365,0,IF($B$5-ER$5&gt;365*11/12,BA72*0.23,IF($B$5-ER$5&gt;365*10/12,BA72*0.3,IF($B$5-ER$5&gt;365*9/12,BA72*0.37,IF($B$5-ER$5&gt;365*8/12,BA72*0.44,0)))))</f>
        <v>0</v>
      </c>
      <c r="ES72" s="139">
        <f t="shared" ref="ES72:ES88" si="279">+IF($B$5-ES$5&lt;365/12,BB72,IF($B$5-ES$5&lt;365*2/12,BB72*0.93,IF($B$5-ES$5&lt;365*3/12,BB72*0.86,IF($B$5-ES$5&lt;365*4/12,BB72*0.79,IF($B$5-ES$5&lt;365*5/12,BB72*0.72,IF($B$5-ES$5&lt;365*6/12,BB72*0.65,IF($B$5-ES$5&lt;365*7/12,BB72*0.58,IF($B$5-ES$5&lt;365*8/12,BB72*0.51,0))))))))+IF($B$5-ES$5&gt;365,0,IF($B$5-ES$5&gt;365*11/12,BB72*0.23,IF($B$5-ES$5&gt;365*10/12,BB72*0.3,IF($B$5-ES$5&gt;365*9/12,BB72*0.37,IF($B$5-ES$5&gt;365*8/12,BB72*0.44,0)))))</f>
        <v>0</v>
      </c>
      <c r="ET72" s="139">
        <f t="shared" ref="ET72:ET88" si="280">+IF($B$5-ET$5&lt;365/12,BC72,IF($B$5-ET$5&lt;365*2/12,BC72*0.93,IF($B$5-ET$5&lt;365*3/12,BC72*0.86,IF($B$5-ET$5&lt;365*4/12,BC72*0.79,IF($B$5-ET$5&lt;365*5/12,BC72*0.72,IF($B$5-ET$5&lt;365*6/12,BC72*0.65,IF($B$5-ET$5&lt;365*7/12,BC72*0.58,IF($B$5-ET$5&lt;365*8/12,BC72*0.51,0))))))))+IF($B$5-ET$5&gt;365,0,IF($B$5-ET$5&gt;365*11/12,BC72*0.23,IF($B$5-ET$5&gt;365*10/12,BC72*0.3,IF($B$5-ET$5&gt;365*9/12,BC72*0.37,IF($B$5-ET$5&gt;365*8/12,BC72*0.44,0)))))</f>
        <v>0</v>
      </c>
      <c r="EU72" s="139">
        <f t="shared" ref="EU72:EU88" si="281">+IF($B$5-EU$5&lt;365/12,BD72,IF($B$5-EU$5&lt;365*2/12,BD72*0.93,IF($B$5-EU$5&lt;365*3/12,BD72*0.86,IF($B$5-EU$5&lt;365*4/12,BD72*0.79,IF($B$5-EU$5&lt;365*5/12,BD72*0.72,IF($B$5-EU$5&lt;365*6/12,BD72*0.65,IF($B$5-EU$5&lt;365*7/12,BD72*0.58,IF($B$5-EU$5&lt;365*8/12,BD72*0.51,0))))))))+IF($B$5-EU$5&gt;365,0,IF($B$5-EU$5&gt;365*11/12,BD72*0.23,IF($B$5-EU$5&gt;365*10/12,BD72*0.3,IF($B$5-EU$5&gt;365*9/12,BD72*0.37,IF($B$5-EU$5&gt;365*8/12,BD72*0.44,0)))))</f>
        <v>0</v>
      </c>
      <c r="EV72" s="139">
        <f t="shared" ref="EV72:EV88" si="282">+IF($B$5-EV$5&lt;365/12,BE72,IF($B$5-EV$5&lt;365*2/12,BE72*0.93,IF($B$5-EV$5&lt;365*3/12,BE72*0.86,IF($B$5-EV$5&lt;365*4/12,BE72*0.79,IF($B$5-EV$5&lt;365*5/12,BE72*0.72,IF($B$5-EV$5&lt;365*6/12,BE72*0.65,IF($B$5-EV$5&lt;365*7/12,BE72*0.58,IF($B$5-EV$5&lt;365*8/12,BE72*0.51,0))))))))+IF($B$5-EV$5&gt;365,0,IF($B$5-EV$5&gt;365*11/12,BE72*0.23,IF($B$5-EV$5&gt;365*10/12,BE72*0.3,IF($B$5-EV$5&gt;365*9/12,BE72*0.37,IF($B$5-EV$5&gt;365*8/12,BE72*0.44,0)))))</f>
        <v>0</v>
      </c>
      <c r="EW72" s="139">
        <f t="shared" ref="EW72:EW88" si="283">+IF($B$5-EW$5&lt;365/12,BF72,IF($B$5-EW$5&lt;365*2/12,BF72*0.93,IF($B$5-EW$5&lt;365*3/12,BF72*0.86,IF($B$5-EW$5&lt;365*4/12,BF72*0.79,IF($B$5-EW$5&lt;365*5/12,BF72*0.72,IF($B$5-EW$5&lt;365*6/12,BF72*0.65,IF($B$5-EW$5&lt;365*7/12,BF72*0.58,IF($B$5-EW$5&lt;365*8/12,BF72*0.51,0))))))))+IF($B$5-EW$5&gt;365,0,IF($B$5-EW$5&gt;365*11/12,BF72*0.23,IF($B$5-EW$5&gt;365*10/12,BF72*0.3,IF($B$5-EW$5&gt;365*9/12,BF72*0.37,IF($B$5-EW$5&gt;365*8/12,BF72*0.44,0)))))</f>
        <v>0</v>
      </c>
      <c r="EX72" s="139">
        <f t="shared" ref="EX72:EX88" si="284">+IF($B$5-EX$5&lt;365/12,BG72,IF($B$5-EX$5&lt;365*2/12,BG72*0.93,IF($B$5-EX$5&lt;365*3/12,BG72*0.86,IF($B$5-EX$5&lt;365*4/12,BG72*0.79,IF($B$5-EX$5&lt;365*5/12,BG72*0.72,IF($B$5-EX$5&lt;365*6/12,BG72*0.65,IF($B$5-EX$5&lt;365*7/12,BG72*0.58,IF($B$5-EX$5&lt;365*8/12,BG72*0.51,0))))))))+IF($B$5-EX$5&gt;365,0,IF($B$5-EX$5&gt;365*11/12,BG72*0.23,IF($B$5-EX$5&gt;365*10/12,BG72*0.3,IF($B$5-EX$5&gt;365*9/12,BG72*0.37,IF($B$5-EX$5&gt;365*8/12,BG72*0.44,0)))))</f>
        <v>0</v>
      </c>
      <c r="EY72" s="139">
        <f t="shared" ref="EY72:EY88" si="285">+IF($B$5-EY$5&lt;365/12,BH72,IF($B$5-EY$5&lt;365*2/12,BH72*0.93,IF($B$5-EY$5&lt;365*3/12,BH72*0.86,IF($B$5-EY$5&lt;365*4/12,BH72*0.79,IF($B$5-EY$5&lt;365*5/12,BH72*0.72,IF($B$5-EY$5&lt;365*6/12,BH72*0.65,IF($B$5-EY$5&lt;365*7/12,BH72*0.58,IF($B$5-EY$5&lt;365*8/12,BH72*0.51,0))))))))+IF($B$5-EY$5&gt;365,0,IF($B$5-EY$5&gt;365*11/12,BH72*0.23,IF($B$5-EY$5&gt;365*10/12,BH72*0.3,IF($B$5-EY$5&gt;365*9/12,BH72*0.37,IF($B$5-EY$5&gt;365*8/12,BH72*0.44,0)))))</f>
        <v>0</v>
      </c>
      <c r="EZ72" s="139">
        <f t="shared" ref="EZ72:EZ88" si="286">+IF($B$5-EZ$5&lt;365/12,BI72,IF($B$5-EZ$5&lt;365*2/12,BI72*0.93,IF($B$5-EZ$5&lt;365*3/12,BI72*0.86,IF($B$5-EZ$5&lt;365*4/12,BI72*0.79,IF($B$5-EZ$5&lt;365*5/12,BI72*0.72,IF($B$5-EZ$5&lt;365*6/12,BI72*0.65,IF($B$5-EZ$5&lt;365*7/12,BI72*0.58,IF($B$5-EZ$5&lt;365*8/12,BI72*0.51,0))))))))+IF($B$5-EZ$5&gt;365,0,IF($B$5-EZ$5&gt;365*11/12,BI72*0.23,IF($B$5-EZ$5&gt;365*10/12,BI72*0.3,IF($B$5-EZ$5&gt;365*9/12,BI72*0.37,IF($B$5-EZ$5&gt;365*8/12,BI72*0.44,0)))))</f>
        <v>0</v>
      </c>
      <c r="FA72" s="139">
        <f t="shared" ref="FA72:FA88" si="287">+IF($B$5-FA$5&lt;365/12,BJ72,IF($B$5-FA$5&lt;365*2/12,BJ72*0.93,IF($B$5-FA$5&lt;365*3/12,BJ72*0.86,IF($B$5-FA$5&lt;365*4/12,BJ72*0.79,IF($B$5-FA$5&lt;365*5/12,BJ72*0.72,IF($B$5-FA$5&lt;365*6/12,BJ72*0.65,IF($B$5-FA$5&lt;365*7/12,BJ72*0.58,IF($B$5-FA$5&lt;365*8/12,BJ72*0.51,0))))))))+IF($B$5-FA$5&gt;365,0,IF($B$5-FA$5&gt;365*11/12,BJ72*0.23,IF($B$5-FA$5&gt;365*10/12,BJ72*0.3,IF($B$5-FA$5&gt;365*9/12,BJ72*0.37,IF($B$5-FA$5&gt;365*8/12,BJ72*0.44,0)))))</f>
        <v>0</v>
      </c>
      <c r="FB72" s="139">
        <f t="shared" ref="FB72:FB88" si="288">+IF($B$5-FB$5&lt;365/12,BK72,IF($B$5-FB$5&lt;365*2/12,BK72*0.93,IF($B$5-FB$5&lt;365*3/12,BK72*0.86,IF($B$5-FB$5&lt;365*4/12,BK72*0.79,IF($B$5-FB$5&lt;365*5/12,BK72*0.72,IF($B$5-FB$5&lt;365*6/12,BK72*0.65,IF($B$5-FB$5&lt;365*7/12,BK72*0.58,IF($B$5-FB$5&lt;365*8/12,BK72*0.51,0))))))))+IF($B$5-FB$5&gt;365,0,IF($B$5-FB$5&gt;365*11/12,BK72*0.23,IF($B$5-FB$5&gt;365*10/12,BK72*0.3,IF($B$5-FB$5&gt;365*9/12,BK72*0.37,IF($B$5-FB$5&gt;365*8/12,BK72*0.44,0)))))</f>
        <v>0</v>
      </c>
      <c r="FC72" s="139">
        <f t="shared" ref="FC72:FC88" si="289">+IF($B$5-FC$5&lt;365/12,BL72,IF($B$5-FC$5&lt;365*2/12,BL72*0.93,IF($B$5-FC$5&lt;365*3/12,BL72*0.86,IF($B$5-FC$5&lt;365*4/12,BL72*0.79,IF($B$5-FC$5&lt;365*5/12,BL72*0.72,IF($B$5-FC$5&lt;365*6/12,BL72*0.65,IF($B$5-FC$5&lt;365*7/12,BL72*0.58,IF($B$5-FC$5&lt;365*8/12,BL72*0.51,0))))))))+IF($B$5-FC$5&gt;365,0,IF($B$5-FC$5&gt;365*11/12,BL72*0.23,IF($B$5-FC$5&gt;365*10/12,BL72*0.3,IF($B$5-FC$5&gt;365*9/12,BL72*0.37,IF($B$5-FC$5&gt;365*8/12,BL72*0.44,0)))))</f>
        <v>0</v>
      </c>
      <c r="FD72" s="139">
        <f t="shared" ref="FD72:FD88" si="290">+IF($B$5-FD$5&lt;365/12,BM72,IF($B$5-FD$5&lt;365*2/12,BM72*0.93,IF($B$5-FD$5&lt;365*3/12,BM72*0.86,IF($B$5-FD$5&lt;365*4/12,BM72*0.79,IF($B$5-FD$5&lt;365*5/12,BM72*0.72,IF($B$5-FD$5&lt;365*6/12,BM72*0.65,IF($B$5-FD$5&lt;365*7/12,BM72*0.58,IF($B$5-FD$5&lt;365*8/12,BM72*0.51,0))))))))+IF($B$5-FD$5&gt;365,0,IF($B$5-FD$5&gt;365*11/12,BM72*0.23,IF($B$5-FD$5&gt;365*10/12,BM72*0.3,IF($B$5-FD$5&gt;365*9/12,BM72*0.37,IF($B$5-FD$5&gt;365*8/12,BM72*0.44,0)))))</f>
        <v>0</v>
      </c>
      <c r="FE72" s="139">
        <f t="shared" ref="FE72:FE88" si="291">+IF($B$5-FE$5&lt;365/12,BN72,IF($B$5-FE$5&lt;365*2/12,BN72*0.93,IF($B$5-FE$5&lt;365*3/12,BN72*0.86,IF($B$5-FE$5&lt;365*4/12,BN72*0.79,IF($B$5-FE$5&lt;365*5/12,BN72*0.72,IF($B$5-FE$5&lt;365*6/12,BN72*0.65,IF($B$5-FE$5&lt;365*7/12,BN72*0.58,IF($B$5-FE$5&lt;365*8/12,BN72*0.51,0))))))))+IF($B$5-FE$5&gt;365,0,IF($B$5-FE$5&gt;365*11/12,BN72*0.23,IF($B$5-FE$5&gt;365*10/12,BN72*0.3,IF($B$5-FE$5&gt;365*9/12,BN72*0.37,IF($B$5-FE$5&gt;365*8/12,BN72*0.44,0)))))</f>
        <v>0</v>
      </c>
      <c r="FF72" s="139">
        <f t="shared" ref="FF72:FF88" si="292">+IF($B$5-FF$5&lt;365/12,BO72,IF($B$5-FF$5&lt;365*2/12,BO72*0.93,IF($B$5-FF$5&lt;365*3/12,BO72*0.86,IF($B$5-FF$5&lt;365*4/12,BO72*0.79,IF($B$5-FF$5&lt;365*5/12,BO72*0.72,IF($B$5-FF$5&lt;365*6/12,BO72*0.65,IF($B$5-FF$5&lt;365*7/12,BO72*0.58,IF($B$5-FF$5&lt;365*8/12,BO72*0.51,0))))))))+IF($B$5-FF$5&gt;365,0,IF($B$5-FF$5&gt;365*11/12,BO72*0.23,IF($B$5-FF$5&gt;365*10/12,BO72*0.3,IF($B$5-FF$5&gt;365*9/12,BO72*0.37,IF($B$5-FF$5&gt;365*8/12,BO72*0.44,0)))))</f>
        <v>0</v>
      </c>
      <c r="FG72" s="139">
        <f t="shared" ref="FG72:FG88" si="293">+IF($B$5-FG$5&lt;365/12,BP72,IF($B$5-FG$5&lt;365*2/12,BP72*0.93,IF($B$5-FG$5&lt;365*3/12,BP72*0.86,IF($B$5-FG$5&lt;365*4/12,BP72*0.79,IF($B$5-FG$5&lt;365*5/12,BP72*0.72,IF($B$5-FG$5&lt;365*6/12,BP72*0.65,IF($B$5-FG$5&lt;365*7/12,BP72*0.58,IF($B$5-FG$5&lt;365*8/12,BP72*0.51,0))))))))+IF($B$5-FG$5&gt;365,0,IF($B$5-FG$5&gt;365*11/12,BP72*0.23,IF($B$5-FG$5&gt;365*10/12,BP72*0.3,IF($B$5-FG$5&gt;365*9/12,BP72*0.37,IF($B$5-FG$5&gt;365*8/12,BP72*0.44,0)))))</f>
        <v>0</v>
      </c>
      <c r="FH72" s="139">
        <f t="shared" ref="FH72:FH88" si="294">+IF($B$5-FH$5&lt;365/12,BQ72,IF($B$5-FH$5&lt;365*2/12,BQ72*0.93,IF($B$5-FH$5&lt;365*3/12,BQ72*0.86,IF($B$5-FH$5&lt;365*4/12,BQ72*0.79,IF($B$5-FH$5&lt;365*5/12,BQ72*0.72,IF($B$5-FH$5&lt;365*6/12,BQ72*0.65,IF($B$5-FH$5&lt;365*7/12,BQ72*0.58,IF($B$5-FH$5&lt;365*8/12,BQ72*0.51,0))))))))+IF($B$5-FH$5&gt;365,0,IF($B$5-FH$5&gt;365*11/12,BQ72*0.23,IF($B$5-FH$5&gt;365*10/12,BQ72*0.3,IF($B$5-FH$5&gt;365*9/12,BQ72*0.37,IF($B$5-FH$5&gt;365*8/12,BQ72*0.44,0)))))</f>
        <v>0</v>
      </c>
      <c r="FI72" s="139">
        <f t="shared" ref="FI72:FI88" si="295">+IF($B$5-FI$5&lt;365/12,BR72,IF($B$5-FI$5&lt;365*2/12,BR72*0.93,IF($B$5-FI$5&lt;365*3/12,BR72*0.86,IF($B$5-FI$5&lt;365*4/12,BR72*0.79,IF($B$5-FI$5&lt;365*5/12,BR72*0.72,IF($B$5-FI$5&lt;365*6/12,BR72*0.65,IF($B$5-FI$5&lt;365*7/12,BR72*0.58,IF($B$5-FI$5&lt;365*8/12,BR72*0.51,0))))))))+IF($B$5-FI$5&gt;365,0,IF($B$5-FI$5&gt;365*11/12,BR72*0.23,IF($B$5-FI$5&gt;365*10/12,BR72*0.3,IF($B$5-FI$5&gt;365*9/12,BR72*0.37,IF($B$5-FI$5&gt;365*8/12,BR72*0.44,0)))))</f>
        <v>0</v>
      </c>
      <c r="FJ72" s="139">
        <f t="shared" ref="FJ72:FJ88" si="296">+IF($B$5-FJ$5&lt;365/12,BS72,IF($B$5-FJ$5&lt;365*2/12,BS72*0.93,IF($B$5-FJ$5&lt;365*3/12,BS72*0.86,IF($B$5-FJ$5&lt;365*4/12,BS72*0.79,IF($B$5-FJ$5&lt;365*5/12,BS72*0.72,IF($B$5-FJ$5&lt;365*6/12,BS72*0.65,IF($B$5-FJ$5&lt;365*7/12,BS72*0.58,IF($B$5-FJ$5&lt;365*8/12,BS72*0.51,0))))))))+IF($B$5-FJ$5&gt;365,0,IF($B$5-FJ$5&gt;365*11/12,BS72*0.23,IF($B$5-FJ$5&gt;365*10/12,BS72*0.3,IF($B$5-FJ$5&gt;365*9/12,BS72*0.37,IF($B$5-FJ$5&gt;365*8/12,BS72*0.44,0)))))</f>
        <v>0</v>
      </c>
      <c r="FK72" s="139">
        <f t="shared" ref="FK72:FK88" si="297">+IF($B$5-FK$5&lt;365/12,BT72,IF($B$5-FK$5&lt;365*2/12,BT72*0.93,IF($B$5-FK$5&lt;365*3/12,BT72*0.86,IF($B$5-FK$5&lt;365*4/12,BT72*0.79,IF($B$5-FK$5&lt;365*5/12,BT72*0.72,IF($B$5-FK$5&lt;365*6/12,BT72*0.65,IF($B$5-FK$5&lt;365*7/12,BT72*0.58,IF($B$5-FK$5&lt;365*8/12,BT72*0.51,0))))))))+IF($B$5-FK$5&gt;365,0,IF($B$5-FK$5&gt;365*11/12,BT72*0.23,IF($B$5-FK$5&gt;365*10/12,BT72*0.3,IF($B$5-FK$5&gt;365*9/12,BT72*0.37,IF($B$5-FK$5&gt;365*8/12,BT72*0.44,0)))))</f>
        <v>0</v>
      </c>
      <c r="FL72" s="139">
        <f t="shared" ref="FL72:FL88" si="298">+IF($B$5-FL$5&lt;365/12,BU72,IF($B$5-FL$5&lt;365*2/12,BU72*0.93,IF($B$5-FL$5&lt;365*3/12,BU72*0.86,IF($B$5-FL$5&lt;365*4/12,BU72*0.79,IF($B$5-FL$5&lt;365*5/12,BU72*0.72,IF($B$5-FL$5&lt;365*6/12,BU72*0.65,IF($B$5-FL$5&lt;365*7/12,BU72*0.58,IF($B$5-FL$5&lt;365*8/12,BU72*0.51,0))))))))+IF($B$5-FL$5&gt;365,0,IF($B$5-FL$5&gt;365*11/12,BU72*0.23,IF($B$5-FL$5&gt;365*10/12,BU72*0.3,IF($B$5-FL$5&gt;365*9/12,BU72*0.37,IF($B$5-FL$5&gt;365*8/12,BU72*0.44,0)))))</f>
        <v>0</v>
      </c>
      <c r="FM72" s="139">
        <f t="shared" ref="FM72:FM88" si="299">+IF($B$5-FM$5&lt;365/12,BV72,IF($B$5-FM$5&lt;365*2/12,BV72*0.93,IF($B$5-FM$5&lt;365*3/12,BV72*0.86,IF($B$5-FM$5&lt;365*4/12,BV72*0.79,IF($B$5-FM$5&lt;365*5/12,BV72*0.72,IF($B$5-FM$5&lt;365*6/12,BV72*0.65,IF($B$5-FM$5&lt;365*7/12,BV72*0.58,IF($B$5-FM$5&lt;365*8/12,BV72*0.51,0))))))))+IF($B$5-FM$5&gt;365,0,IF($B$5-FM$5&gt;365*11/12,BV72*0.23,IF($B$5-FM$5&gt;365*10/12,BV72*0.3,IF($B$5-FM$5&gt;365*9/12,BV72*0.37,IF($B$5-FM$5&gt;365*8/12,BV72*0.44,0)))))</f>
        <v>0</v>
      </c>
      <c r="FN72" s="139">
        <f t="shared" ref="FN72:FN88" si="300">+IF($B$5-FN$5&lt;365/12,BW72,IF($B$5-FN$5&lt;365*2/12,BW72*0.93,IF($B$5-FN$5&lt;365*3/12,BW72*0.86,IF($B$5-FN$5&lt;365*4/12,BW72*0.79,IF($B$5-FN$5&lt;365*5/12,BW72*0.72,IF($B$5-FN$5&lt;365*6/12,BW72*0.65,IF($B$5-FN$5&lt;365*7/12,BW72*0.58,IF($B$5-FN$5&lt;365*8/12,BW72*0.51,0))))))))+IF($B$5-FN$5&gt;365,0,IF($B$5-FN$5&gt;365*11/12,BW72*0.23,IF($B$5-FN$5&gt;365*10/12,BW72*0.3,IF($B$5-FN$5&gt;365*9/12,BW72*0.37,IF($B$5-FN$5&gt;365*8/12,BW72*0.44,0)))))</f>
        <v>0</v>
      </c>
      <c r="FO72" s="139">
        <f t="shared" ref="FO72:FO88" si="301">+IF($B$5-FO$5&lt;365/12,BX72,IF($B$5-FO$5&lt;365*2/12,BX72*0.93,IF($B$5-FO$5&lt;365*3/12,BX72*0.86,IF($B$5-FO$5&lt;365*4/12,BX72*0.79,IF($B$5-FO$5&lt;365*5/12,BX72*0.72,IF($B$5-FO$5&lt;365*6/12,BX72*0.65,IF($B$5-FO$5&lt;365*7/12,BX72*0.58,IF($B$5-FO$5&lt;365*8/12,BX72*0.51,0))))))))+IF($B$5-FO$5&gt;365,0,IF($B$5-FO$5&gt;365*11/12,BX72*0.23,IF($B$5-FO$5&gt;365*10/12,BX72*0.3,IF($B$5-FO$5&gt;365*9/12,BX72*0.37,IF($B$5-FO$5&gt;365*8/12,BX72*0.44,0)))))</f>
        <v>0</v>
      </c>
      <c r="FP72" s="139">
        <f t="shared" ref="FP72:FP88" si="302">+IF($B$5-FP$5&lt;365/12,BY72,IF($B$5-FP$5&lt;365*2/12,BY72*0.93,IF($B$5-FP$5&lt;365*3/12,BY72*0.86,IF($B$5-FP$5&lt;365*4/12,BY72*0.79,IF($B$5-FP$5&lt;365*5/12,BY72*0.72,IF($B$5-FP$5&lt;365*6/12,BY72*0.65,IF($B$5-FP$5&lt;365*7/12,BY72*0.58,IF($B$5-FP$5&lt;365*8/12,BY72*0.51,0))))))))+IF($B$5-FP$5&gt;365,0,IF($B$5-FP$5&gt;365*11/12,BY72*0.23,IF($B$5-FP$5&gt;365*10/12,BY72*0.3,IF($B$5-FP$5&gt;365*9/12,BY72*0.37,IF($B$5-FP$5&gt;365*8/12,BY72*0.44,0)))))</f>
        <v>0</v>
      </c>
      <c r="FQ72" s="139">
        <f t="shared" ref="FQ72:FQ88" si="303">+IF($B$5-FQ$5&lt;365/12,BZ72,IF($B$5-FQ$5&lt;365*2/12,BZ72*0.93,IF($B$5-FQ$5&lt;365*3/12,BZ72*0.86,IF($B$5-FQ$5&lt;365*4/12,BZ72*0.79,IF($B$5-FQ$5&lt;365*5/12,BZ72*0.72,IF($B$5-FQ$5&lt;365*6/12,BZ72*0.65,IF($B$5-FQ$5&lt;365*7/12,BZ72*0.58,IF($B$5-FQ$5&lt;365*8/12,BZ72*0.51,0))))))))+IF($B$5-FQ$5&gt;365,0,IF($B$5-FQ$5&gt;365*11/12,BZ72*0.23,IF($B$5-FQ$5&gt;365*10/12,BZ72*0.3,IF($B$5-FQ$5&gt;365*9/12,BZ72*0.37,IF($B$5-FQ$5&gt;365*8/12,BZ72*0.44,0)))))</f>
        <v>0</v>
      </c>
      <c r="FR72" s="139">
        <f t="shared" ref="FR72:FR88" si="304">+IF($B$5-FR$5&lt;365/12,CA72,IF($B$5-FR$5&lt;365*2/12,CA72*0.93,IF($B$5-FR$5&lt;365*3/12,CA72*0.86,IF($B$5-FR$5&lt;365*4/12,CA72*0.79,IF($B$5-FR$5&lt;365*5/12,CA72*0.72,IF($B$5-FR$5&lt;365*6/12,CA72*0.65,IF($B$5-FR$5&lt;365*7/12,CA72*0.58,IF($B$5-FR$5&lt;365*8/12,CA72*0.51,0))))))))+IF($B$5-FR$5&gt;365,0,IF($B$5-FR$5&gt;365*11/12,CA72*0.23,IF($B$5-FR$5&gt;365*10/12,CA72*0.3,IF($B$5-FR$5&gt;365*9/12,CA72*0.37,IF($B$5-FR$5&gt;365*8/12,CA72*0.44,0)))))</f>
        <v>0</v>
      </c>
      <c r="FS72" s="139">
        <f t="shared" ref="FS72:FS88" si="305">+IF($B$5-FS$5&lt;365/12,CB72,IF($B$5-FS$5&lt;365*2/12,CB72*0.93,IF($B$5-FS$5&lt;365*3/12,CB72*0.86,IF($B$5-FS$5&lt;365*4/12,CB72*0.79,IF($B$5-FS$5&lt;365*5/12,CB72*0.72,IF($B$5-FS$5&lt;365*6/12,CB72*0.65,IF($B$5-FS$5&lt;365*7/12,CB72*0.58,IF($B$5-FS$5&lt;365*8/12,CB72*0.51,0))))))))+IF($B$5-FS$5&gt;365,0,IF($B$5-FS$5&gt;365*11/12,CB72*0.23,IF($B$5-FS$5&gt;365*10/12,CB72*0.3,IF($B$5-FS$5&gt;365*9/12,CB72*0.37,IF($B$5-FS$5&gt;365*8/12,CB72*0.44,0)))))</f>
        <v>0</v>
      </c>
      <c r="FT72" s="139">
        <f t="shared" ref="FT72:FT88" si="306">+IF($B$5-FT$5&lt;365/12,CC72,IF($B$5-FT$5&lt;365*2/12,CC72*0.93,IF($B$5-FT$5&lt;365*3/12,CC72*0.86,IF($B$5-FT$5&lt;365*4/12,CC72*0.79,IF($B$5-FT$5&lt;365*5/12,CC72*0.72,IF($B$5-FT$5&lt;365*6/12,CC72*0.65,IF($B$5-FT$5&lt;365*7/12,CC72*0.58,IF($B$5-FT$5&lt;365*8/12,CC72*0.51,0))))))))+IF($B$5-FT$5&gt;365,0,IF($B$5-FT$5&gt;365*11/12,CC72*0.23,IF($B$5-FT$5&gt;365*10/12,CC72*0.3,IF($B$5-FT$5&gt;365*9/12,CC72*0.37,IF($B$5-FT$5&gt;365*8/12,CC72*0.44,0)))))</f>
        <v>0</v>
      </c>
      <c r="FU72" s="139">
        <f t="shared" ref="FU72:FU88" si="307">+IF($B$5-FU$5&lt;365/12,CD72,IF($B$5-FU$5&lt;365*2/12,CD72*0.93,IF($B$5-FU$5&lt;365*3/12,CD72*0.86,IF($B$5-FU$5&lt;365*4/12,CD72*0.79,IF($B$5-FU$5&lt;365*5/12,CD72*0.72,IF($B$5-FU$5&lt;365*6/12,CD72*0.65,IF($B$5-FU$5&lt;365*7/12,CD72*0.58,IF($B$5-FU$5&lt;365*8/12,CD72*0.51,0))))))))+IF($B$5-FU$5&gt;365,0,IF($B$5-FU$5&gt;365*11/12,CD72*0.23,IF($B$5-FU$5&gt;365*10/12,CD72*0.3,IF($B$5-FU$5&gt;365*9/12,CD72*0.37,IF($B$5-FU$5&gt;365*8/12,CD72*0.44,0)))))</f>
        <v>0</v>
      </c>
      <c r="FV72" s="139">
        <f t="shared" ref="FV72:FV88" si="308">+IF($B$5-FV$5&lt;365/12,CE72,IF($B$5-FV$5&lt;365*2/12,CE72*0.93,IF($B$5-FV$5&lt;365*3/12,CE72*0.86,IF($B$5-FV$5&lt;365*4/12,CE72*0.79,IF($B$5-FV$5&lt;365*5/12,CE72*0.72,IF($B$5-FV$5&lt;365*6/12,CE72*0.65,IF($B$5-FV$5&lt;365*7/12,CE72*0.58,IF($B$5-FV$5&lt;365*8/12,CE72*0.51,0))))))))+IF($B$5-FV$5&gt;365,0,IF($B$5-FV$5&gt;365*11/12,CE72*0.23,IF($B$5-FV$5&gt;365*10/12,CE72*0.3,IF($B$5-FV$5&gt;365*9/12,CE72*0.37,IF($B$5-FV$5&gt;365*8/12,CE72*0.44,0)))))</f>
        <v>0</v>
      </c>
      <c r="FW72" s="139">
        <f t="shared" ref="FW72:FW88" si="309">+IF($B$5-FW$5&lt;365/12,CF72,IF($B$5-FW$5&lt;365*2/12,CF72*0.93,IF($B$5-FW$5&lt;365*3/12,CF72*0.86,IF($B$5-FW$5&lt;365*4/12,CF72*0.79,IF($B$5-FW$5&lt;365*5/12,CF72*0.72,IF($B$5-FW$5&lt;365*6/12,CF72*0.65,IF($B$5-FW$5&lt;365*7/12,CF72*0.58,IF($B$5-FW$5&lt;365*8/12,CF72*0.51,0))))))))+IF($B$5-FW$5&gt;365,0,IF($B$5-FW$5&gt;365*11/12,CF72*0.23,IF($B$5-FW$5&gt;365*10/12,CF72*0.3,IF($B$5-FW$5&gt;365*9/12,CF72*0.37,IF($B$5-FW$5&gt;365*8/12,CF72*0.44,0)))))</f>
        <v>0</v>
      </c>
      <c r="FX72" s="139">
        <f t="shared" ref="FX72:FX88" si="310">+IF($B$5-FX$5&lt;365/12,CG72,IF($B$5-FX$5&lt;365*2/12,CG72*0.93,IF($B$5-FX$5&lt;365*3/12,CG72*0.86,IF($B$5-FX$5&lt;365*4/12,CG72*0.79,IF($B$5-FX$5&lt;365*5/12,CG72*0.72,IF($B$5-FX$5&lt;365*6/12,CG72*0.65,IF($B$5-FX$5&lt;365*7/12,CG72*0.58,IF($B$5-FX$5&lt;365*8/12,CG72*0.51,0))))))))+IF($B$5-FX$5&gt;365,0,IF($B$5-FX$5&gt;365*11/12,CG72*0.23,IF($B$5-FX$5&gt;365*10/12,CG72*0.3,IF($B$5-FX$5&gt;365*9/12,CG72*0.37,IF($B$5-FX$5&gt;365*8/12,CG72*0.44,0)))))</f>
        <v>0</v>
      </c>
      <c r="FY72" s="139">
        <f t="shared" ref="FY72:FY88" si="311">+IF($B$5-FY$5&lt;365/12,CH72,IF($B$5-FY$5&lt;365*2/12,CH72*0.93,IF($B$5-FY$5&lt;365*3/12,CH72*0.86,IF($B$5-FY$5&lt;365*4/12,CH72*0.79,IF($B$5-FY$5&lt;365*5/12,CH72*0.72,IF($B$5-FY$5&lt;365*6/12,CH72*0.65,IF($B$5-FY$5&lt;365*7/12,CH72*0.58,IF($B$5-FY$5&lt;365*8/12,CH72*0.51,0))))))))+IF($B$5-FY$5&gt;365,0,IF($B$5-FY$5&gt;365*11/12,CH72*0.23,IF($B$5-FY$5&gt;365*10/12,CH72*0.3,IF($B$5-FY$5&gt;365*9/12,CH72*0.37,IF($B$5-FY$5&gt;365*8/12,CH72*0.44,0)))))</f>
        <v>0</v>
      </c>
      <c r="FZ72" s="139">
        <f t="shared" ref="FZ72:FZ88" si="312">+IF($B$5-FZ$5&lt;365/12,CI72,IF($B$5-FZ$5&lt;365*2/12,CI72*0.93,IF($B$5-FZ$5&lt;365*3/12,CI72*0.86,IF($B$5-FZ$5&lt;365*4/12,CI72*0.79,IF($B$5-FZ$5&lt;365*5/12,CI72*0.72,IF($B$5-FZ$5&lt;365*6/12,CI72*0.65,IF($B$5-FZ$5&lt;365*7/12,CI72*0.58,IF($B$5-FZ$5&lt;365*8/12,CI72*0.51,0))))))))+IF($B$5-FZ$5&gt;365,0,IF($B$5-FZ$5&gt;365*11/12,CI72*0.23,IF($B$5-FZ$5&gt;365*10/12,CI72*0.3,IF($B$5-FZ$5&gt;365*9/12,CI72*0.37,IF($B$5-FZ$5&gt;365*8/12,CI72*0.44,0)))))</f>
        <v>0</v>
      </c>
      <c r="GA72" s="139">
        <f t="shared" ref="GA72:GA88" si="313">+IF($B$5-GA$5&lt;365/12,CJ72,IF($B$5-GA$5&lt;365*2/12,CJ72*0.93,IF($B$5-GA$5&lt;365*3/12,CJ72*0.86,IF($B$5-GA$5&lt;365*4/12,CJ72*0.79,IF($B$5-GA$5&lt;365*5/12,CJ72*0.72,IF($B$5-GA$5&lt;365*6/12,CJ72*0.65,IF($B$5-GA$5&lt;365*7/12,CJ72*0.58,IF($B$5-GA$5&lt;365*8/12,CJ72*0.51,0))))))))+IF($B$5-GA$5&gt;365,0,IF($B$5-GA$5&gt;365*11/12,CJ72*0.23,IF($B$5-GA$5&gt;365*10/12,CJ72*0.3,IF($B$5-GA$5&gt;365*9/12,CJ72*0.37,IF($B$5-GA$5&gt;365*8/12,CJ72*0.44,0)))))</f>
        <v>0</v>
      </c>
      <c r="GB72" s="139">
        <f t="shared" ref="GB72:GB88" si="314">+IF($B$5-GB$5&lt;365/12,CK72,IF($B$5-GB$5&lt;365*2/12,CK72*0.93,IF($B$5-GB$5&lt;365*3/12,CK72*0.86,IF($B$5-GB$5&lt;365*4/12,CK72*0.79,IF($B$5-GB$5&lt;365*5/12,CK72*0.72,IF($B$5-GB$5&lt;365*6/12,CK72*0.65,IF($B$5-GB$5&lt;365*7/12,CK72*0.58,IF($B$5-GB$5&lt;365*8/12,CK72*0.51,0))))))))+IF($B$5-GB$5&gt;365,0,IF($B$5-GB$5&gt;365*11/12,CK72*0.23,IF($B$5-GB$5&gt;365*10/12,CK72*0.3,IF($B$5-GB$5&gt;365*9/12,CK72*0.37,IF($B$5-GB$5&gt;365*8/12,CK72*0.44,0)))))</f>
        <v>0</v>
      </c>
      <c r="GC72" s="139">
        <f t="shared" ref="GC72:GC88" si="315">+IF($B$5-GC$5&lt;365/12,CL72,IF($B$5-GC$5&lt;365*2/12,CL72*0.93,IF($B$5-GC$5&lt;365*3/12,CL72*0.86,IF($B$5-GC$5&lt;365*4/12,CL72*0.79,IF($B$5-GC$5&lt;365*5/12,CL72*0.72,IF($B$5-GC$5&lt;365*6/12,CL72*0.65,IF($B$5-GC$5&lt;365*7/12,CL72*0.58,IF($B$5-GC$5&lt;365*8/12,CL72*0.51,0))))))))+IF($B$5-GC$5&gt;365,0,IF($B$5-GC$5&gt;365*11/12,CL72*0.23,IF($B$5-GC$5&gt;365*10/12,CL72*0.3,IF($B$5-GC$5&gt;365*9/12,CL72*0.37,IF($B$5-GC$5&gt;365*8/12,CL72*0.44,0)))))</f>
        <v>0</v>
      </c>
      <c r="GD72" s="139">
        <f t="shared" ref="GD72:GD88" si="316">+IF($B$5-GD$5&lt;365/12,CM72,IF($B$5-GD$5&lt;365*2/12,CM72*0.93,IF($B$5-GD$5&lt;365*3/12,CM72*0.86,IF($B$5-GD$5&lt;365*4/12,CM72*0.79,IF($B$5-GD$5&lt;365*5/12,CM72*0.72,IF($B$5-GD$5&lt;365*6/12,CM72*0.65,IF($B$5-GD$5&lt;365*7/12,CM72*0.58,IF($B$5-GD$5&lt;365*8/12,CM72*0.51,0))))))))+IF($B$5-GD$5&gt;365,0,IF($B$5-GD$5&gt;365*11/12,CM72*0.23,IF($B$5-GD$5&gt;365*10/12,CM72*0.3,IF($B$5-GD$5&gt;365*9/12,CM72*0.37,IF($B$5-GD$5&gt;365*8/12,CM72*0.44,0)))))</f>
        <v>0</v>
      </c>
      <c r="GE72" s="139">
        <f t="shared" ref="GE72:GE88" si="317">+IF($B$5-GE$5&lt;365/12,CN72,IF($B$5-GE$5&lt;365*2/12,CN72*0.93,IF($B$5-GE$5&lt;365*3/12,CN72*0.86,IF($B$5-GE$5&lt;365*4/12,CN72*0.79,IF($B$5-GE$5&lt;365*5/12,CN72*0.72,IF($B$5-GE$5&lt;365*6/12,CN72*0.65,IF($B$5-GE$5&lt;365*7/12,CN72*0.58,IF($B$5-GE$5&lt;365*8/12,CN72*0.51,0))))))))+IF($B$5-GE$5&gt;365,0,IF($B$5-GE$5&gt;365*11/12,CN72*0.23,IF($B$5-GE$5&gt;365*10/12,CN72*0.3,IF($B$5-GE$5&gt;365*9/12,CN72*0.37,IF($B$5-GE$5&gt;365*8/12,CN72*0.44,0)))))</f>
        <v>0</v>
      </c>
      <c r="GF72" s="139">
        <f t="shared" ref="GF72:GF88" si="318">+IF($B$5-GF$5&lt;365/12,CO72,IF($B$5-GF$5&lt;365*2/12,CO72*0.93,IF($B$5-GF$5&lt;365*3/12,CO72*0.86,IF($B$5-GF$5&lt;365*4/12,CO72*0.79,IF($B$5-GF$5&lt;365*5/12,CO72*0.72,IF($B$5-GF$5&lt;365*6/12,CO72*0.65,IF($B$5-GF$5&lt;365*7/12,CO72*0.58,IF($B$5-GF$5&lt;365*8/12,CO72*0.51,0))))))))+IF($B$5-GF$5&gt;365,0,IF($B$5-GF$5&gt;365*11/12,CO72*0.23,IF($B$5-GF$5&gt;365*10/12,CO72*0.3,IF($B$5-GF$5&gt;365*9/12,CO72*0.37,IF($B$5-GF$5&gt;365*8/12,CO72*0.44,0)))))</f>
        <v>0</v>
      </c>
      <c r="GG72" s="139">
        <f t="shared" ref="GG72:GG88" si="319">+IF($B$5-GG$5&lt;365/12,CP72,IF($B$5-GG$5&lt;365*2/12,CP72*0.93,IF($B$5-GG$5&lt;365*3/12,CP72*0.86,IF($B$5-GG$5&lt;365*4/12,CP72*0.79,IF($B$5-GG$5&lt;365*5/12,CP72*0.72,IF($B$5-GG$5&lt;365*6/12,CP72*0.65,IF($B$5-GG$5&lt;365*7/12,CP72*0.58,IF($B$5-GG$5&lt;365*8/12,CP72*0.51,0))))))))+IF($B$5-GG$5&gt;365,0,IF($B$5-GG$5&gt;365*11/12,CP72*0.23,IF($B$5-GG$5&gt;365*10/12,CP72*0.3,IF($B$5-GG$5&gt;365*9/12,CP72*0.37,IF($B$5-GG$5&gt;365*8/12,CP72*0.44,0)))))</f>
        <v>0</v>
      </c>
      <c r="GH72" s="139">
        <f t="shared" ref="GH72:GH88" si="320">+IF($B$5-GH$5&lt;365/12,CQ72,IF($B$5-GH$5&lt;365*2/12,CQ72*0.93,IF($B$5-GH$5&lt;365*3/12,CQ72*0.86,IF($B$5-GH$5&lt;365*4/12,CQ72*0.79,IF($B$5-GH$5&lt;365*5/12,CQ72*0.72,IF($B$5-GH$5&lt;365*6/12,CQ72*0.65,IF($B$5-GH$5&lt;365*7/12,CQ72*0.58,IF($B$5-GH$5&lt;365*8/12,CQ72*0.51,0))))))))+IF($B$5-GH$5&gt;365,0,IF($B$5-GH$5&gt;365*11/12,CQ72*0.23,IF($B$5-GH$5&gt;365*10/12,CQ72*0.3,IF($B$5-GH$5&gt;365*9/12,CQ72*0.37,IF($B$5-GH$5&gt;365*8/12,CQ72*0.44,0)))))</f>
        <v>0</v>
      </c>
      <c r="GI72" s="139">
        <f t="shared" ref="GI72:GI88" si="321">+IF($B$5-GI$5&lt;365/12,CR72,IF($B$5-GI$5&lt;365*2/12,CR72*0.93,IF($B$5-GI$5&lt;365*3/12,CR72*0.86,IF($B$5-GI$5&lt;365*4/12,CR72*0.79,IF($B$5-GI$5&lt;365*5/12,CR72*0.72,IF($B$5-GI$5&lt;365*6/12,CR72*0.65,IF($B$5-GI$5&lt;365*7/12,CR72*0.58,IF($B$5-GI$5&lt;365*8/12,CR72*0.51,0))))))))+IF($B$5-GI$5&gt;365,0,IF($B$5-GI$5&gt;365*11/12,CR72*0.23,IF($B$5-GI$5&gt;365*10/12,CR72*0.3,IF($B$5-GI$5&gt;365*9/12,CR72*0.37,IF($B$5-GI$5&gt;365*8/12,CR72*0.44,0)))))</f>
        <v>0</v>
      </c>
      <c r="GJ72" s="139">
        <f t="shared" ref="GJ72:GJ88" si="322">+IF($B$5-GJ$5&lt;365/12,CS72,IF($B$5-GJ$5&lt;365*2/12,CS72*0.93,IF($B$5-GJ$5&lt;365*3/12,CS72*0.86,IF($B$5-GJ$5&lt;365*4/12,CS72*0.79,IF($B$5-GJ$5&lt;365*5/12,CS72*0.72,IF($B$5-GJ$5&lt;365*6/12,CS72*0.65,IF($B$5-GJ$5&lt;365*7/12,CS72*0.58,IF($B$5-GJ$5&lt;365*8/12,CS72*0.51,0))))))))+IF($B$5-GJ$5&gt;365,0,IF($B$5-GJ$5&gt;365*11/12,CS72*0.23,IF($B$5-GJ$5&gt;365*10/12,CS72*0.3,IF($B$5-GJ$5&gt;365*9/12,CS72*0.37,IF($B$5-GJ$5&gt;365*8/12,CS72*0.44,0)))))</f>
        <v>0</v>
      </c>
      <c r="GK72" s="139">
        <f t="shared" ref="GK72:GK88" si="323">+IF($B$5-GK$5&lt;365/12,CT72,IF($B$5-GK$5&lt;365*2/12,CT72*0.93,IF($B$5-GK$5&lt;365*3/12,CT72*0.86,IF($B$5-GK$5&lt;365*4/12,CT72*0.79,IF($B$5-GK$5&lt;365*5/12,CT72*0.72,IF($B$5-GK$5&lt;365*6/12,CT72*0.65,IF($B$5-GK$5&lt;365*7/12,CT72*0.58,IF($B$5-GK$5&lt;365*8/12,CT72*0.51,0))))))))+IF($B$5-GK$5&gt;365,0,IF($B$5-GK$5&gt;365*11/12,CT72*0.23,IF($B$5-GK$5&gt;365*10/12,CT72*0.3,IF($B$5-GK$5&gt;365*9/12,CT72*0.37,IF($B$5-GK$5&gt;365*8/12,CT72*0.44,0)))))</f>
        <v>0</v>
      </c>
      <c r="GL72" s="139">
        <f t="shared" ref="GL72:GL88" si="324">+IF($B$5-GL$5&lt;365/12,CU72,IF($B$5-GL$5&lt;365*2/12,CU72*0.93,IF($B$5-GL$5&lt;365*3/12,CU72*0.86,IF($B$5-GL$5&lt;365*4/12,CU72*0.79,IF($B$5-GL$5&lt;365*5/12,CU72*0.72,IF($B$5-GL$5&lt;365*6/12,CU72*0.65,IF($B$5-GL$5&lt;365*7/12,CU72*0.58,IF($B$5-GL$5&lt;365*8/12,CU72*0.51,0))))))))+IF($B$5-GL$5&gt;365,0,IF($B$5-GL$5&gt;365*11/12,CU72*0.23,IF($B$5-GL$5&gt;365*10/12,CU72*0.3,IF($B$5-GL$5&gt;365*9/12,CU72*0.37,IF($B$5-GL$5&gt;365*8/12,CU72*0.44,0)))))</f>
        <v>0</v>
      </c>
      <c r="GM72" s="140">
        <f t="shared" si="223"/>
        <v>0</v>
      </c>
      <c r="GN72" s="163">
        <f t="shared" si="227"/>
        <v>0</v>
      </c>
      <c r="GO72" s="85" t="str">
        <f t="shared" si="228"/>
        <v>MAURICIO DEGWITZ</v>
      </c>
      <c r="GP72" s="95" t="str">
        <f t="shared" si="229"/>
        <v>GCC</v>
      </c>
      <c r="GQ72" s="316">
        <f t="shared" si="224"/>
        <v>67</v>
      </c>
      <c r="GR72" s="257">
        <f t="shared" si="230"/>
        <v>0</v>
      </c>
    </row>
    <row r="73" spans="1:200" ht="12.75" x14ac:dyDescent="0.2">
      <c r="A73" s="79">
        <f t="shared" si="231"/>
        <v>0</v>
      </c>
      <c r="B73" s="38" t="s">
        <v>184</v>
      </c>
      <c r="C73" s="61" t="s">
        <v>122</v>
      </c>
      <c r="D73" s="96">
        <v>38958</v>
      </c>
      <c r="E73" s="86" t="str">
        <f t="shared" si="225"/>
        <v>JUV</v>
      </c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95">
        <f t="shared" si="226"/>
        <v>0</v>
      </c>
      <c r="CW73" s="139">
        <f t="shared" si="232"/>
        <v>0</v>
      </c>
      <c r="CX73" s="139">
        <f t="shared" si="233"/>
        <v>0</v>
      </c>
      <c r="CY73" s="139">
        <f t="shared" si="234"/>
        <v>0</v>
      </c>
      <c r="CZ73" s="139">
        <f t="shared" si="235"/>
        <v>0</v>
      </c>
      <c r="DA73" s="139">
        <f t="shared" si="236"/>
        <v>0</v>
      </c>
      <c r="DB73" s="139">
        <f t="shared" si="237"/>
        <v>0</v>
      </c>
      <c r="DC73" s="139">
        <f t="shared" si="238"/>
        <v>0</v>
      </c>
      <c r="DD73" s="139">
        <f t="shared" si="239"/>
        <v>0</v>
      </c>
      <c r="DE73" s="139">
        <f t="shared" si="240"/>
        <v>0</v>
      </c>
      <c r="DF73" s="139">
        <f t="shared" si="241"/>
        <v>0</v>
      </c>
      <c r="DG73" s="139">
        <f t="shared" si="242"/>
        <v>0</v>
      </c>
      <c r="DH73" s="139">
        <f t="shared" ref="DH73:DH88" si="325">+IF($B$5-DH$5&lt;365/12,Q73,IF($B$5-DH$5&lt;365*2/12,Q73*0.93,IF($B$5-DH$5&lt;365*3/12,Q73*0.86,IF($B$5-DH$5&lt;365*4/12,Q73*0.79,IF($B$5-DH$5&lt;365*5/12,Q73*0.72,IF($B$5-DH$5&lt;365*6/12,Q73*0.65,IF($B$5-DH$5&lt;365*7/12,Q73*0.58,IF($B$5-DH$5&lt;365*8/12,Q73*0.51,0))))))))+IF($B$5-DH$5&gt;365,0,IF($B$5-DH$5&gt;365*11/12,Q73*0.23,IF($B$5-DH$5&gt;365*10/12,Q73*0.3,IF($B$5-DH$5&gt;365*9/12,Q73*0.37,IF($B$5-DH$5&gt;365*8/12,Q73*0.44,0)))))</f>
        <v>0</v>
      </c>
      <c r="DI73" s="139">
        <f t="shared" si="243"/>
        <v>0</v>
      </c>
      <c r="DJ73" s="139">
        <f t="shared" si="244"/>
        <v>0</v>
      </c>
      <c r="DK73" s="139">
        <f t="shared" si="245"/>
        <v>0</v>
      </c>
      <c r="DL73" s="139">
        <f t="shared" si="246"/>
        <v>0</v>
      </c>
      <c r="DM73" s="139">
        <f t="shared" si="247"/>
        <v>0</v>
      </c>
      <c r="DN73" s="139">
        <f t="shared" si="248"/>
        <v>0</v>
      </c>
      <c r="DO73" s="139">
        <f t="shared" si="249"/>
        <v>0</v>
      </c>
      <c r="DP73" s="139">
        <f t="shared" si="250"/>
        <v>0</v>
      </c>
      <c r="DQ73" s="139">
        <f t="shared" si="251"/>
        <v>0</v>
      </c>
      <c r="DR73" s="139">
        <f t="shared" si="252"/>
        <v>0</v>
      </c>
      <c r="DS73" s="139">
        <f t="shared" si="253"/>
        <v>0</v>
      </c>
      <c r="DT73" s="139">
        <f t="shared" si="254"/>
        <v>0</v>
      </c>
      <c r="DU73" s="139">
        <f t="shared" si="255"/>
        <v>0</v>
      </c>
      <c r="DV73" s="139">
        <f t="shared" si="256"/>
        <v>0</v>
      </c>
      <c r="DW73" s="139">
        <f t="shared" si="257"/>
        <v>0</v>
      </c>
      <c r="DX73" s="139">
        <f t="shared" si="258"/>
        <v>0</v>
      </c>
      <c r="DY73" s="139">
        <f t="shared" si="259"/>
        <v>0</v>
      </c>
      <c r="DZ73" s="139">
        <f t="shared" si="260"/>
        <v>0</v>
      </c>
      <c r="EA73" s="139">
        <f t="shared" si="261"/>
        <v>0</v>
      </c>
      <c r="EB73" s="139">
        <f t="shared" si="262"/>
        <v>0</v>
      </c>
      <c r="EC73" s="139">
        <f t="shared" si="263"/>
        <v>0</v>
      </c>
      <c r="ED73" s="139">
        <f t="shared" si="264"/>
        <v>0</v>
      </c>
      <c r="EE73" s="139">
        <f t="shared" si="265"/>
        <v>0</v>
      </c>
      <c r="EF73" s="139">
        <f t="shared" si="266"/>
        <v>0</v>
      </c>
      <c r="EG73" s="139">
        <f t="shared" si="267"/>
        <v>0</v>
      </c>
      <c r="EH73" s="139">
        <f t="shared" si="268"/>
        <v>0</v>
      </c>
      <c r="EI73" s="139">
        <f t="shared" si="269"/>
        <v>0</v>
      </c>
      <c r="EJ73" s="139">
        <f t="shared" si="270"/>
        <v>0</v>
      </c>
      <c r="EK73" s="139">
        <f t="shared" si="271"/>
        <v>0</v>
      </c>
      <c r="EL73" s="139">
        <f t="shared" si="272"/>
        <v>0</v>
      </c>
      <c r="EM73" s="139">
        <f t="shared" si="273"/>
        <v>0</v>
      </c>
      <c r="EN73" s="139">
        <f t="shared" si="274"/>
        <v>0</v>
      </c>
      <c r="EO73" s="139">
        <f t="shared" si="275"/>
        <v>0</v>
      </c>
      <c r="EP73" s="139">
        <f t="shared" si="276"/>
        <v>0</v>
      </c>
      <c r="EQ73" s="139">
        <f t="shared" si="277"/>
        <v>0</v>
      </c>
      <c r="ER73" s="139">
        <f t="shared" si="278"/>
        <v>0</v>
      </c>
      <c r="ES73" s="139">
        <f t="shared" si="279"/>
        <v>0</v>
      </c>
      <c r="ET73" s="139">
        <f t="shared" si="280"/>
        <v>0</v>
      </c>
      <c r="EU73" s="139">
        <f t="shared" si="281"/>
        <v>0</v>
      </c>
      <c r="EV73" s="139">
        <f t="shared" si="282"/>
        <v>0</v>
      </c>
      <c r="EW73" s="139">
        <f t="shared" si="283"/>
        <v>0</v>
      </c>
      <c r="EX73" s="139">
        <f t="shared" si="284"/>
        <v>0</v>
      </c>
      <c r="EY73" s="139">
        <f t="shared" si="285"/>
        <v>0</v>
      </c>
      <c r="EZ73" s="139">
        <f t="shared" si="286"/>
        <v>0</v>
      </c>
      <c r="FA73" s="139">
        <f t="shared" si="287"/>
        <v>0</v>
      </c>
      <c r="FB73" s="139">
        <f t="shared" si="288"/>
        <v>0</v>
      </c>
      <c r="FC73" s="139">
        <f t="shared" si="289"/>
        <v>0</v>
      </c>
      <c r="FD73" s="139">
        <f t="shared" si="290"/>
        <v>0</v>
      </c>
      <c r="FE73" s="139">
        <f t="shared" si="291"/>
        <v>0</v>
      </c>
      <c r="FF73" s="139">
        <f t="shared" si="292"/>
        <v>0</v>
      </c>
      <c r="FG73" s="139">
        <f t="shared" si="293"/>
        <v>0</v>
      </c>
      <c r="FH73" s="139">
        <f t="shared" si="294"/>
        <v>0</v>
      </c>
      <c r="FI73" s="139">
        <f t="shared" si="295"/>
        <v>0</v>
      </c>
      <c r="FJ73" s="139">
        <f t="shared" si="296"/>
        <v>0</v>
      </c>
      <c r="FK73" s="139">
        <f t="shared" si="297"/>
        <v>0</v>
      </c>
      <c r="FL73" s="139">
        <f t="shared" si="298"/>
        <v>0</v>
      </c>
      <c r="FM73" s="139">
        <f t="shared" si="299"/>
        <v>0</v>
      </c>
      <c r="FN73" s="139">
        <f t="shared" si="300"/>
        <v>0</v>
      </c>
      <c r="FO73" s="139">
        <f t="shared" si="301"/>
        <v>0</v>
      </c>
      <c r="FP73" s="139">
        <f t="shared" si="302"/>
        <v>0</v>
      </c>
      <c r="FQ73" s="139">
        <f t="shared" si="303"/>
        <v>0</v>
      </c>
      <c r="FR73" s="139">
        <f t="shared" si="304"/>
        <v>0</v>
      </c>
      <c r="FS73" s="139">
        <f t="shared" si="305"/>
        <v>0</v>
      </c>
      <c r="FT73" s="139">
        <f t="shared" si="306"/>
        <v>0</v>
      </c>
      <c r="FU73" s="139">
        <f t="shared" si="307"/>
        <v>0</v>
      </c>
      <c r="FV73" s="139">
        <f t="shared" si="308"/>
        <v>0</v>
      </c>
      <c r="FW73" s="139">
        <f t="shared" si="309"/>
        <v>0</v>
      </c>
      <c r="FX73" s="139">
        <f t="shared" si="310"/>
        <v>0</v>
      </c>
      <c r="FY73" s="139">
        <f t="shared" si="311"/>
        <v>0</v>
      </c>
      <c r="FZ73" s="139">
        <f t="shared" si="312"/>
        <v>0</v>
      </c>
      <c r="GA73" s="139">
        <f t="shared" si="313"/>
        <v>0</v>
      </c>
      <c r="GB73" s="139">
        <f t="shared" si="314"/>
        <v>0</v>
      </c>
      <c r="GC73" s="139">
        <f t="shared" si="315"/>
        <v>0</v>
      </c>
      <c r="GD73" s="139">
        <f t="shared" si="316"/>
        <v>0</v>
      </c>
      <c r="GE73" s="139">
        <f t="shared" si="317"/>
        <v>0</v>
      </c>
      <c r="GF73" s="139">
        <f t="shared" si="318"/>
        <v>0</v>
      </c>
      <c r="GG73" s="139">
        <f t="shared" si="319"/>
        <v>0</v>
      </c>
      <c r="GH73" s="139">
        <f t="shared" si="320"/>
        <v>0</v>
      </c>
      <c r="GI73" s="139">
        <f t="shared" si="321"/>
        <v>0</v>
      </c>
      <c r="GJ73" s="139">
        <f t="shared" si="322"/>
        <v>0</v>
      </c>
      <c r="GK73" s="139">
        <f t="shared" si="323"/>
        <v>0</v>
      </c>
      <c r="GL73" s="139">
        <f t="shared" si="324"/>
        <v>0</v>
      </c>
      <c r="GM73" s="140">
        <f t="shared" si="223"/>
        <v>0</v>
      </c>
      <c r="GN73" s="195">
        <f t="shared" si="227"/>
        <v>0</v>
      </c>
      <c r="GO73" s="85" t="str">
        <f t="shared" si="228"/>
        <v>MIGUEL DIAZ</v>
      </c>
      <c r="GP73" s="95" t="str">
        <f t="shared" si="229"/>
        <v>JGC</v>
      </c>
      <c r="GQ73" s="316">
        <f t="shared" si="224"/>
        <v>68</v>
      </c>
      <c r="GR73" s="257">
        <f t="shared" si="230"/>
        <v>0</v>
      </c>
    </row>
    <row r="74" spans="1:200" ht="12.75" x14ac:dyDescent="0.2">
      <c r="A74" s="79">
        <f t="shared" si="231"/>
        <v>0</v>
      </c>
      <c r="B74" s="56" t="s">
        <v>185</v>
      </c>
      <c r="C74" s="77" t="s">
        <v>142</v>
      </c>
      <c r="D74" s="179">
        <v>39260</v>
      </c>
      <c r="E74" s="86" t="str">
        <f t="shared" si="225"/>
        <v>JUV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95">
        <f t="shared" si="226"/>
        <v>0</v>
      </c>
      <c r="CW74" s="139">
        <f t="shared" si="232"/>
        <v>0</v>
      </c>
      <c r="CX74" s="139">
        <f t="shared" si="233"/>
        <v>0</v>
      </c>
      <c r="CY74" s="139">
        <f t="shared" si="234"/>
        <v>0</v>
      </c>
      <c r="CZ74" s="139">
        <f t="shared" si="235"/>
        <v>0</v>
      </c>
      <c r="DA74" s="139">
        <f t="shared" si="236"/>
        <v>0</v>
      </c>
      <c r="DB74" s="139">
        <f t="shared" si="237"/>
        <v>0</v>
      </c>
      <c r="DC74" s="139">
        <f t="shared" si="238"/>
        <v>0</v>
      </c>
      <c r="DD74" s="139">
        <f t="shared" si="239"/>
        <v>0</v>
      </c>
      <c r="DE74" s="139">
        <f t="shared" si="240"/>
        <v>0</v>
      </c>
      <c r="DF74" s="139">
        <f t="shared" si="241"/>
        <v>0</v>
      </c>
      <c r="DG74" s="139">
        <f t="shared" si="242"/>
        <v>0</v>
      </c>
      <c r="DH74" s="139">
        <f t="shared" si="325"/>
        <v>0</v>
      </c>
      <c r="DI74" s="139">
        <f t="shared" si="243"/>
        <v>0</v>
      </c>
      <c r="DJ74" s="139">
        <f t="shared" si="244"/>
        <v>0</v>
      </c>
      <c r="DK74" s="139">
        <f t="shared" si="245"/>
        <v>0</v>
      </c>
      <c r="DL74" s="139">
        <f t="shared" si="246"/>
        <v>0</v>
      </c>
      <c r="DM74" s="139">
        <f t="shared" si="247"/>
        <v>0</v>
      </c>
      <c r="DN74" s="139">
        <f t="shared" si="248"/>
        <v>0</v>
      </c>
      <c r="DO74" s="139">
        <f t="shared" si="249"/>
        <v>0</v>
      </c>
      <c r="DP74" s="139">
        <f t="shared" si="250"/>
        <v>0</v>
      </c>
      <c r="DQ74" s="139">
        <f t="shared" si="251"/>
        <v>0</v>
      </c>
      <c r="DR74" s="139">
        <f t="shared" si="252"/>
        <v>0</v>
      </c>
      <c r="DS74" s="139">
        <f t="shared" si="253"/>
        <v>0</v>
      </c>
      <c r="DT74" s="139">
        <f t="shared" si="254"/>
        <v>0</v>
      </c>
      <c r="DU74" s="139">
        <f t="shared" si="255"/>
        <v>0</v>
      </c>
      <c r="DV74" s="139">
        <f t="shared" si="256"/>
        <v>0</v>
      </c>
      <c r="DW74" s="139">
        <f t="shared" si="257"/>
        <v>0</v>
      </c>
      <c r="DX74" s="139">
        <f t="shared" si="258"/>
        <v>0</v>
      </c>
      <c r="DY74" s="139">
        <f t="shared" si="259"/>
        <v>0</v>
      </c>
      <c r="DZ74" s="139">
        <f t="shared" si="260"/>
        <v>0</v>
      </c>
      <c r="EA74" s="139">
        <f t="shared" si="261"/>
        <v>0</v>
      </c>
      <c r="EB74" s="139">
        <f t="shared" si="262"/>
        <v>0</v>
      </c>
      <c r="EC74" s="139">
        <f t="shared" si="263"/>
        <v>0</v>
      </c>
      <c r="ED74" s="139">
        <f t="shared" si="264"/>
        <v>0</v>
      </c>
      <c r="EE74" s="139">
        <f t="shared" si="265"/>
        <v>0</v>
      </c>
      <c r="EF74" s="139">
        <f t="shared" si="266"/>
        <v>0</v>
      </c>
      <c r="EG74" s="139">
        <f t="shared" si="267"/>
        <v>0</v>
      </c>
      <c r="EH74" s="139">
        <f t="shared" si="268"/>
        <v>0</v>
      </c>
      <c r="EI74" s="139">
        <f t="shared" si="269"/>
        <v>0</v>
      </c>
      <c r="EJ74" s="139">
        <f t="shared" si="270"/>
        <v>0</v>
      </c>
      <c r="EK74" s="139">
        <f t="shared" si="271"/>
        <v>0</v>
      </c>
      <c r="EL74" s="139">
        <f t="shared" si="272"/>
        <v>0</v>
      </c>
      <c r="EM74" s="139">
        <f t="shared" si="273"/>
        <v>0</v>
      </c>
      <c r="EN74" s="139">
        <f t="shared" si="274"/>
        <v>0</v>
      </c>
      <c r="EO74" s="139">
        <f t="shared" si="275"/>
        <v>0</v>
      </c>
      <c r="EP74" s="139">
        <f t="shared" si="276"/>
        <v>0</v>
      </c>
      <c r="EQ74" s="139">
        <f t="shared" si="277"/>
        <v>0</v>
      </c>
      <c r="ER74" s="139">
        <f t="shared" si="278"/>
        <v>0</v>
      </c>
      <c r="ES74" s="139">
        <f t="shared" si="279"/>
        <v>0</v>
      </c>
      <c r="ET74" s="139">
        <f t="shared" si="280"/>
        <v>0</v>
      </c>
      <c r="EU74" s="139">
        <f t="shared" si="281"/>
        <v>0</v>
      </c>
      <c r="EV74" s="139">
        <f t="shared" si="282"/>
        <v>0</v>
      </c>
      <c r="EW74" s="139">
        <f t="shared" si="283"/>
        <v>0</v>
      </c>
      <c r="EX74" s="139">
        <f t="shared" si="284"/>
        <v>0</v>
      </c>
      <c r="EY74" s="139">
        <f t="shared" si="285"/>
        <v>0</v>
      </c>
      <c r="EZ74" s="139">
        <f t="shared" si="286"/>
        <v>0</v>
      </c>
      <c r="FA74" s="139">
        <f t="shared" si="287"/>
        <v>0</v>
      </c>
      <c r="FB74" s="139">
        <f t="shared" si="288"/>
        <v>0</v>
      </c>
      <c r="FC74" s="139">
        <f t="shared" si="289"/>
        <v>0</v>
      </c>
      <c r="FD74" s="139">
        <f t="shared" si="290"/>
        <v>0</v>
      </c>
      <c r="FE74" s="139">
        <f t="shared" si="291"/>
        <v>0</v>
      </c>
      <c r="FF74" s="139">
        <f t="shared" si="292"/>
        <v>0</v>
      </c>
      <c r="FG74" s="139">
        <f t="shared" si="293"/>
        <v>0</v>
      </c>
      <c r="FH74" s="139">
        <f t="shared" si="294"/>
        <v>0</v>
      </c>
      <c r="FI74" s="139">
        <f t="shared" si="295"/>
        <v>0</v>
      </c>
      <c r="FJ74" s="139">
        <f t="shared" si="296"/>
        <v>0</v>
      </c>
      <c r="FK74" s="139">
        <f t="shared" si="297"/>
        <v>0</v>
      </c>
      <c r="FL74" s="139">
        <f t="shared" si="298"/>
        <v>0</v>
      </c>
      <c r="FM74" s="139">
        <f t="shared" si="299"/>
        <v>0</v>
      </c>
      <c r="FN74" s="139">
        <f t="shared" si="300"/>
        <v>0</v>
      </c>
      <c r="FO74" s="139">
        <f t="shared" si="301"/>
        <v>0</v>
      </c>
      <c r="FP74" s="139">
        <f t="shared" si="302"/>
        <v>0</v>
      </c>
      <c r="FQ74" s="139">
        <f t="shared" si="303"/>
        <v>0</v>
      </c>
      <c r="FR74" s="139">
        <f t="shared" si="304"/>
        <v>0</v>
      </c>
      <c r="FS74" s="139">
        <f t="shared" si="305"/>
        <v>0</v>
      </c>
      <c r="FT74" s="139">
        <f t="shared" si="306"/>
        <v>0</v>
      </c>
      <c r="FU74" s="139">
        <f t="shared" si="307"/>
        <v>0</v>
      </c>
      <c r="FV74" s="139">
        <f t="shared" si="308"/>
        <v>0</v>
      </c>
      <c r="FW74" s="139">
        <f t="shared" si="309"/>
        <v>0</v>
      </c>
      <c r="FX74" s="139">
        <f t="shared" si="310"/>
        <v>0</v>
      </c>
      <c r="FY74" s="139">
        <f t="shared" si="311"/>
        <v>0</v>
      </c>
      <c r="FZ74" s="139">
        <f t="shared" si="312"/>
        <v>0</v>
      </c>
      <c r="GA74" s="139">
        <f t="shared" si="313"/>
        <v>0</v>
      </c>
      <c r="GB74" s="139">
        <f t="shared" si="314"/>
        <v>0</v>
      </c>
      <c r="GC74" s="139">
        <f t="shared" si="315"/>
        <v>0</v>
      </c>
      <c r="GD74" s="139">
        <f t="shared" si="316"/>
        <v>0</v>
      </c>
      <c r="GE74" s="139">
        <f t="shared" si="317"/>
        <v>0</v>
      </c>
      <c r="GF74" s="139">
        <f t="shared" si="318"/>
        <v>0</v>
      </c>
      <c r="GG74" s="139">
        <f t="shared" si="319"/>
        <v>0</v>
      </c>
      <c r="GH74" s="139">
        <f t="shared" si="320"/>
        <v>0</v>
      </c>
      <c r="GI74" s="139">
        <f t="shared" si="321"/>
        <v>0</v>
      </c>
      <c r="GJ74" s="139">
        <f t="shared" si="322"/>
        <v>0</v>
      </c>
      <c r="GK74" s="139">
        <f t="shared" si="323"/>
        <v>0</v>
      </c>
      <c r="GL74" s="139">
        <f t="shared" si="324"/>
        <v>0</v>
      </c>
      <c r="GM74" s="140">
        <f t="shared" si="223"/>
        <v>0</v>
      </c>
      <c r="GN74" s="195">
        <f t="shared" si="227"/>
        <v>0</v>
      </c>
      <c r="GO74" s="85" t="str">
        <f t="shared" si="228"/>
        <v>MIGUEL MARQUEZ</v>
      </c>
      <c r="GP74" s="95" t="str">
        <f t="shared" si="229"/>
        <v>LSGC</v>
      </c>
      <c r="GQ74" s="316">
        <f t="shared" si="224"/>
        <v>69</v>
      </c>
      <c r="GR74" s="257">
        <f t="shared" si="230"/>
        <v>0</v>
      </c>
    </row>
    <row r="75" spans="1:200" ht="12.75" x14ac:dyDescent="0.2">
      <c r="A75" s="79">
        <f t="shared" si="231"/>
        <v>0</v>
      </c>
      <c r="B75" s="27" t="s">
        <v>186</v>
      </c>
      <c r="C75" s="61" t="s">
        <v>187</v>
      </c>
      <c r="D75" s="361">
        <v>39221</v>
      </c>
      <c r="E75" s="86" t="str">
        <f t="shared" si="225"/>
        <v>JUV</v>
      </c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95">
        <f t="shared" si="226"/>
        <v>0</v>
      </c>
      <c r="CW75" s="139">
        <f t="shared" si="232"/>
        <v>0</v>
      </c>
      <c r="CX75" s="139">
        <f t="shared" si="233"/>
        <v>0</v>
      </c>
      <c r="CY75" s="139">
        <f t="shared" si="234"/>
        <v>0</v>
      </c>
      <c r="CZ75" s="139">
        <f t="shared" si="235"/>
        <v>0</v>
      </c>
      <c r="DA75" s="139">
        <f t="shared" si="236"/>
        <v>0</v>
      </c>
      <c r="DB75" s="139">
        <f t="shared" si="237"/>
        <v>0</v>
      </c>
      <c r="DC75" s="139">
        <f t="shared" si="238"/>
        <v>0</v>
      </c>
      <c r="DD75" s="139">
        <f t="shared" si="239"/>
        <v>0</v>
      </c>
      <c r="DE75" s="139">
        <f t="shared" si="240"/>
        <v>0</v>
      </c>
      <c r="DF75" s="139">
        <f t="shared" si="241"/>
        <v>0</v>
      </c>
      <c r="DG75" s="139">
        <f t="shared" si="242"/>
        <v>0</v>
      </c>
      <c r="DH75" s="139">
        <f t="shared" si="325"/>
        <v>0</v>
      </c>
      <c r="DI75" s="139">
        <f t="shared" si="243"/>
        <v>0</v>
      </c>
      <c r="DJ75" s="139">
        <f t="shared" si="244"/>
        <v>0</v>
      </c>
      <c r="DK75" s="139">
        <f t="shared" si="245"/>
        <v>0</v>
      </c>
      <c r="DL75" s="139">
        <f t="shared" si="246"/>
        <v>0</v>
      </c>
      <c r="DM75" s="139">
        <f t="shared" si="247"/>
        <v>0</v>
      </c>
      <c r="DN75" s="139">
        <f t="shared" si="248"/>
        <v>0</v>
      </c>
      <c r="DO75" s="139">
        <f t="shared" si="249"/>
        <v>0</v>
      </c>
      <c r="DP75" s="139">
        <f t="shared" si="250"/>
        <v>0</v>
      </c>
      <c r="DQ75" s="139">
        <f t="shared" si="251"/>
        <v>0</v>
      </c>
      <c r="DR75" s="139">
        <f t="shared" si="252"/>
        <v>0</v>
      </c>
      <c r="DS75" s="139">
        <f t="shared" si="253"/>
        <v>0</v>
      </c>
      <c r="DT75" s="139">
        <f t="shared" si="254"/>
        <v>0</v>
      </c>
      <c r="DU75" s="139">
        <f t="shared" si="255"/>
        <v>0</v>
      </c>
      <c r="DV75" s="139">
        <f t="shared" si="256"/>
        <v>0</v>
      </c>
      <c r="DW75" s="139">
        <f t="shared" si="257"/>
        <v>0</v>
      </c>
      <c r="DX75" s="139">
        <f t="shared" si="258"/>
        <v>0</v>
      </c>
      <c r="DY75" s="139">
        <f t="shared" si="259"/>
        <v>0</v>
      </c>
      <c r="DZ75" s="139">
        <f t="shared" si="260"/>
        <v>0</v>
      </c>
      <c r="EA75" s="139">
        <f t="shared" si="261"/>
        <v>0</v>
      </c>
      <c r="EB75" s="139">
        <f t="shared" si="262"/>
        <v>0</v>
      </c>
      <c r="EC75" s="139">
        <f t="shared" si="263"/>
        <v>0</v>
      </c>
      <c r="ED75" s="139">
        <f t="shared" si="264"/>
        <v>0</v>
      </c>
      <c r="EE75" s="139">
        <f t="shared" si="265"/>
        <v>0</v>
      </c>
      <c r="EF75" s="139">
        <f t="shared" si="266"/>
        <v>0</v>
      </c>
      <c r="EG75" s="139">
        <f t="shared" si="267"/>
        <v>0</v>
      </c>
      <c r="EH75" s="139">
        <f t="shared" si="268"/>
        <v>0</v>
      </c>
      <c r="EI75" s="139">
        <f t="shared" si="269"/>
        <v>0</v>
      </c>
      <c r="EJ75" s="139">
        <f t="shared" si="270"/>
        <v>0</v>
      </c>
      <c r="EK75" s="139">
        <f t="shared" si="271"/>
        <v>0</v>
      </c>
      <c r="EL75" s="139">
        <f t="shared" si="272"/>
        <v>0</v>
      </c>
      <c r="EM75" s="139">
        <f t="shared" si="273"/>
        <v>0</v>
      </c>
      <c r="EN75" s="139">
        <f t="shared" si="274"/>
        <v>0</v>
      </c>
      <c r="EO75" s="139">
        <f t="shared" si="275"/>
        <v>0</v>
      </c>
      <c r="EP75" s="139">
        <f t="shared" si="276"/>
        <v>0</v>
      </c>
      <c r="EQ75" s="139">
        <f t="shared" si="277"/>
        <v>0</v>
      </c>
      <c r="ER75" s="139">
        <f t="shared" si="278"/>
        <v>0</v>
      </c>
      <c r="ES75" s="139">
        <f t="shared" si="279"/>
        <v>0</v>
      </c>
      <c r="ET75" s="139">
        <f t="shared" si="280"/>
        <v>0</v>
      </c>
      <c r="EU75" s="139">
        <f t="shared" si="281"/>
        <v>0</v>
      </c>
      <c r="EV75" s="139">
        <f t="shared" si="282"/>
        <v>0</v>
      </c>
      <c r="EW75" s="139">
        <f t="shared" si="283"/>
        <v>0</v>
      </c>
      <c r="EX75" s="139">
        <f t="shared" si="284"/>
        <v>0</v>
      </c>
      <c r="EY75" s="139">
        <f t="shared" si="285"/>
        <v>0</v>
      </c>
      <c r="EZ75" s="139">
        <f t="shared" si="286"/>
        <v>0</v>
      </c>
      <c r="FA75" s="139">
        <f t="shared" si="287"/>
        <v>0</v>
      </c>
      <c r="FB75" s="139">
        <f t="shared" si="288"/>
        <v>0</v>
      </c>
      <c r="FC75" s="139">
        <f t="shared" si="289"/>
        <v>0</v>
      </c>
      <c r="FD75" s="139">
        <f t="shared" si="290"/>
        <v>0</v>
      </c>
      <c r="FE75" s="139">
        <f t="shared" si="291"/>
        <v>0</v>
      </c>
      <c r="FF75" s="139">
        <f t="shared" si="292"/>
        <v>0</v>
      </c>
      <c r="FG75" s="139">
        <f t="shared" si="293"/>
        <v>0</v>
      </c>
      <c r="FH75" s="139">
        <f t="shared" si="294"/>
        <v>0</v>
      </c>
      <c r="FI75" s="139">
        <f t="shared" si="295"/>
        <v>0</v>
      </c>
      <c r="FJ75" s="139">
        <f t="shared" si="296"/>
        <v>0</v>
      </c>
      <c r="FK75" s="139">
        <f t="shared" si="297"/>
        <v>0</v>
      </c>
      <c r="FL75" s="139">
        <f t="shared" si="298"/>
        <v>0</v>
      </c>
      <c r="FM75" s="139">
        <f t="shared" si="299"/>
        <v>0</v>
      </c>
      <c r="FN75" s="139">
        <f t="shared" si="300"/>
        <v>0</v>
      </c>
      <c r="FO75" s="139">
        <f t="shared" si="301"/>
        <v>0</v>
      </c>
      <c r="FP75" s="139">
        <f t="shared" si="302"/>
        <v>0</v>
      </c>
      <c r="FQ75" s="139">
        <f t="shared" si="303"/>
        <v>0</v>
      </c>
      <c r="FR75" s="139">
        <f t="shared" si="304"/>
        <v>0</v>
      </c>
      <c r="FS75" s="139">
        <f t="shared" si="305"/>
        <v>0</v>
      </c>
      <c r="FT75" s="139">
        <f t="shared" si="306"/>
        <v>0</v>
      </c>
      <c r="FU75" s="139">
        <f t="shared" si="307"/>
        <v>0</v>
      </c>
      <c r="FV75" s="139">
        <f t="shared" si="308"/>
        <v>0</v>
      </c>
      <c r="FW75" s="139">
        <f t="shared" si="309"/>
        <v>0</v>
      </c>
      <c r="FX75" s="139">
        <f t="shared" si="310"/>
        <v>0</v>
      </c>
      <c r="FY75" s="139">
        <f t="shared" si="311"/>
        <v>0</v>
      </c>
      <c r="FZ75" s="139">
        <f t="shared" si="312"/>
        <v>0</v>
      </c>
      <c r="GA75" s="139">
        <f t="shared" si="313"/>
        <v>0</v>
      </c>
      <c r="GB75" s="139">
        <f t="shared" si="314"/>
        <v>0</v>
      </c>
      <c r="GC75" s="139">
        <f t="shared" si="315"/>
        <v>0</v>
      </c>
      <c r="GD75" s="139">
        <f t="shared" si="316"/>
        <v>0</v>
      </c>
      <c r="GE75" s="139">
        <f t="shared" si="317"/>
        <v>0</v>
      </c>
      <c r="GF75" s="139">
        <f t="shared" si="318"/>
        <v>0</v>
      </c>
      <c r="GG75" s="139">
        <f t="shared" si="319"/>
        <v>0</v>
      </c>
      <c r="GH75" s="139">
        <f t="shared" si="320"/>
        <v>0</v>
      </c>
      <c r="GI75" s="139">
        <f t="shared" si="321"/>
        <v>0</v>
      </c>
      <c r="GJ75" s="139">
        <f t="shared" si="322"/>
        <v>0</v>
      </c>
      <c r="GK75" s="139">
        <f t="shared" si="323"/>
        <v>0</v>
      </c>
      <c r="GL75" s="130">
        <f t="shared" si="324"/>
        <v>0</v>
      </c>
      <c r="GM75" s="101">
        <f t="shared" si="223"/>
        <v>0</v>
      </c>
      <c r="GN75" s="195">
        <f t="shared" si="227"/>
        <v>0</v>
      </c>
      <c r="GO75" s="85" t="str">
        <f t="shared" si="228"/>
        <v>MOISES SANCHEZ</v>
      </c>
      <c r="GP75" s="95" t="str">
        <f t="shared" si="229"/>
        <v>PLC</v>
      </c>
      <c r="GQ75" s="316">
        <f t="shared" si="224"/>
        <v>70</v>
      </c>
      <c r="GR75" s="257">
        <f t="shared" si="230"/>
        <v>0</v>
      </c>
    </row>
    <row r="76" spans="1:200" ht="12.75" x14ac:dyDescent="0.2">
      <c r="A76" s="79">
        <f t="shared" si="231"/>
        <v>0</v>
      </c>
      <c r="B76" s="38" t="s">
        <v>188</v>
      </c>
      <c r="C76" s="61" t="s">
        <v>105</v>
      </c>
      <c r="D76" s="96">
        <v>38846</v>
      </c>
      <c r="E76" s="86" t="str">
        <f t="shared" si="225"/>
        <v>JUV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95">
        <f t="shared" si="226"/>
        <v>0</v>
      </c>
      <c r="CW76" s="139">
        <f t="shared" si="232"/>
        <v>0</v>
      </c>
      <c r="CX76" s="139">
        <f t="shared" si="233"/>
        <v>0</v>
      </c>
      <c r="CY76" s="139">
        <f t="shared" si="234"/>
        <v>0</v>
      </c>
      <c r="CZ76" s="139">
        <f t="shared" si="235"/>
        <v>0</v>
      </c>
      <c r="DA76" s="139">
        <f t="shared" si="236"/>
        <v>0</v>
      </c>
      <c r="DB76" s="139">
        <f t="shared" si="237"/>
        <v>0</v>
      </c>
      <c r="DC76" s="139">
        <f t="shared" si="238"/>
        <v>0</v>
      </c>
      <c r="DD76" s="139">
        <f t="shared" si="239"/>
        <v>0</v>
      </c>
      <c r="DE76" s="139">
        <f t="shared" si="240"/>
        <v>0</v>
      </c>
      <c r="DF76" s="139">
        <f t="shared" si="241"/>
        <v>0</v>
      </c>
      <c r="DG76" s="139">
        <f t="shared" si="242"/>
        <v>0</v>
      </c>
      <c r="DH76" s="139">
        <f t="shared" si="325"/>
        <v>0</v>
      </c>
      <c r="DI76" s="139">
        <f t="shared" si="243"/>
        <v>0</v>
      </c>
      <c r="DJ76" s="139">
        <f t="shared" si="244"/>
        <v>0</v>
      </c>
      <c r="DK76" s="139">
        <f t="shared" si="245"/>
        <v>0</v>
      </c>
      <c r="DL76" s="139">
        <f t="shared" si="246"/>
        <v>0</v>
      </c>
      <c r="DM76" s="139">
        <f t="shared" si="247"/>
        <v>0</v>
      </c>
      <c r="DN76" s="139">
        <f t="shared" si="248"/>
        <v>0</v>
      </c>
      <c r="DO76" s="139">
        <f t="shared" si="249"/>
        <v>0</v>
      </c>
      <c r="DP76" s="139">
        <f t="shared" si="250"/>
        <v>0</v>
      </c>
      <c r="DQ76" s="139">
        <f t="shared" si="251"/>
        <v>0</v>
      </c>
      <c r="DR76" s="139">
        <f t="shared" si="252"/>
        <v>0</v>
      </c>
      <c r="DS76" s="139">
        <f t="shared" si="253"/>
        <v>0</v>
      </c>
      <c r="DT76" s="139">
        <f t="shared" si="254"/>
        <v>0</v>
      </c>
      <c r="DU76" s="139">
        <f t="shared" si="255"/>
        <v>0</v>
      </c>
      <c r="DV76" s="139">
        <f t="shared" si="256"/>
        <v>0</v>
      </c>
      <c r="DW76" s="139">
        <f t="shared" si="257"/>
        <v>0</v>
      </c>
      <c r="DX76" s="139">
        <f t="shared" si="258"/>
        <v>0</v>
      </c>
      <c r="DY76" s="139">
        <f t="shared" si="259"/>
        <v>0</v>
      </c>
      <c r="DZ76" s="139">
        <f t="shared" si="260"/>
        <v>0</v>
      </c>
      <c r="EA76" s="139">
        <f t="shared" si="261"/>
        <v>0</v>
      </c>
      <c r="EB76" s="139">
        <f t="shared" si="262"/>
        <v>0</v>
      </c>
      <c r="EC76" s="139">
        <f t="shared" si="263"/>
        <v>0</v>
      </c>
      <c r="ED76" s="139">
        <f t="shared" si="264"/>
        <v>0</v>
      </c>
      <c r="EE76" s="139">
        <f t="shared" si="265"/>
        <v>0</v>
      </c>
      <c r="EF76" s="139">
        <f t="shared" si="266"/>
        <v>0</v>
      </c>
      <c r="EG76" s="139">
        <f t="shared" si="267"/>
        <v>0</v>
      </c>
      <c r="EH76" s="139">
        <f t="shared" si="268"/>
        <v>0</v>
      </c>
      <c r="EI76" s="139">
        <f t="shared" si="269"/>
        <v>0</v>
      </c>
      <c r="EJ76" s="139">
        <f t="shared" si="270"/>
        <v>0</v>
      </c>
      <c r="EK76" s="139">
        <f t="shared" si="271"/>
        <v>0</v>
      </c>
      <c r="EL76" s="139">
        <f t="shared" si="272"/>
        <v>0</v>
      </c>
      <c r="EM76" s="139">
        <f t="shared" si="273"/>
        <v>0</v>
      </c>
      <c r="EN76" s="139">
        <f t="shared" si="274"/>
        <v>0</v>
      </c>
      <c r="EO76" s="139">
        <f t="shared" si="275"/>
        <v>0</v>
      </c>
      <c r="EP76" s="139">
        <f t="shared" si="276"/>
        <v>0</v>
      </c>
      <c r="EQ76" s="139">
        <f t="shared" si="277"/>
        <v>0</v>
      </c>
      <c r="ER76" s="139">
        <f t="shared" si="278"/>
        <v>0</v>
      </c>
      <c r="ES76" s="139">
        <f t="shared" si="279"/>
        <v>0</v>
      </c>
      <c r="ET76" s="139">
        <f t="shared" si="280"/>
        <v>0</v>
      </c>
      <c r="EU76" s="139">
        <f t="shared" si="281"/>
        <v>0</v>
      </c>
      <c r="EV76" s="139">
        <f t="shared" si="282"/>
        <v>0</v>
      </c>
      <c r="EW76" s="139">
        <f t="shared" si="283"/>
        <v>0</v>
      </c>
      <c r="EX76" s="139">
        <f t="shared" si="284"/>
        <v>0</v>
      </c>
      <c r="EY76" s="139">
        <f t="shared" si="285"/>
        <v>0</v>
      </c>
      <c r="EZ76" s="139">
        <f t="shared" si="286"/>
        <v>0</v>
      </c>
      <c r="FA76" s="139">
        <f t="shared" si="287"/>
        <v>0</v>
      </c>
      <c r="FB76" s="139">
        <f t="shared" si="288"/>
        <v>0</v>
      </c>
      <c r="FC76" s="139">
        <f t="shared" si="289"/>
        <v>0</v>
      </c>
      <c r="FD76" s="139">
        <f t="shared" si="290"/>
        <v>0</v>
      </c>
      <c r="FE76" s="139">
        <f t="shared" si="291"/>
        <v>0</v>
      </c>
      <c r="FF76" s="139">
        <f t="shared" si="292"/>
        <v>0</v>
      </c>
      <c r="FG76" s="139">
        <f t="shared" si="293"/>
        <v>0</v>
      </c>
      <c r="FH76" s="139">
        <f t="shared" si="294"/>
        <v>0</v>
      </c>
      <c r="FI76" s="139">
        <f t="shared" si="295"/>
        <v>0</v>
      </c>
      <c r="FJ76" s="139">
        <f t="shared" si="296"/>
        <v>0</v>
      </c>
      <c r="FK76" s="139">
        <f t="shared" si="297"/>
        <v>0</v>
      </c>
      <c r="FL76" s="139">
        <f t="shared" si="298"/>
        <v>0</v>
      </c>
      <c r="FM76" s="139">
        <f t="shared" si="299"/>
        <v>0</v>
      </c>
      <c r="FN76" s="139">
        <f t="shared" si="300"/>
        <v>0</v>
      </c>
      <c r="FO76" s="139">
        <f t="shared" si="301"/>
        <v>0</v>
      </c>
      <c r="FP76" s="139">
        <f t="shared" si="302"/>
        <v>0</v>
      </c>
      <c r="FQ76" s="139">
        <f t="shared" si="303"/>
        <v>0</v>
      </c>
      <c r="FR76" s="139">
        <f t="shared" si="304"/>
        <v>0</v>
      </c>
      <c r="FS76" s="139">
        <f t="shared" si="305"/>
        <v>0</v>
      </c>
      <c r="FT76" s="139">
        <f t="shared" si="306"/>
        <v>0</v>
      </c>
      <c r="FU76" s="139">
        <f t="shared" si="307"/>
        <v>0</v>
      </c>
      <c r="FV76" s="139">
        <f t="shared" si="308"/>
        <v>0</v>
      </c>
      <c r="FW76" s="139">
        <f t="shared" si="309"/>
        <v>0</v>
      </c>
      <c r="FX76" s="139">
        <f t="shared" si="310"/>
        <v>0</v>
      </c>
      <c r="FY76" s="139">
        <f t="shared" si="311"/>
        <v>0</v>
      </c>
      <c r="FZ76" s="139">
        <f t="shared" si="312"/>
        <v>0</v>
      </c>
      <c r="GA76" s="139">
        <f t="shared" si="313"/>
        <v>0</v>
      </c>
      <c r="GB76" s="139">
        <f t="shared" si="314"/>
        <v>0</v>
      </c>
      <c r="GC76" s="139">
        <f t="shared" si="315"/>
        <v>0</v>
      </c>
      <c r="GD76" s="139">
        <f t="shared" si="316"/>
        <v>0</v>
      </c>
      <c r="GE76" s="139">
        <f t="shared" si="317"/>
        <v>0</v>
      </c>
      <c r="GF76" s="139">
        <f t="shared" si="318"/>
        <v>0</v>
      </c>
      <c r="GG76" s="139">
        <f t="shared" si="319"/>
        <v>0</v>
      </c>
      <c r="GH76" s="139">
        <f t="shared" si="320"/>
        <v>0</v>
      </c>
      <c r="GI76" s="139">
        <f t="shared" si="321"/>
        <v>0</v>
      </c>
      <c r="GJ76" s="139">
        <f t="shared" si="322"/>
        <v>0</v>
      </c>
      <c r="GK76" s="139">
        <f t="shared" si="323"/>
        <v>0</v>
      </c>
      <c r="GL76" s="139">
        <f t="shared" si="324"/>
        <v>0</v>
      </c>
      <c r="GM76" s="140">
        <f t="shared" si="223"/>
        <v>0</v>
      </c>
      <c r="GN76" s="195">
        <f t="shared" si="227"/>
        <v>0</v>
      </c>
      <c r="GO76" s="85" t="str">
        <f t="shared" si="228"/>
        <v>NICOLAS TOPEL</v>
      </c>
      <c r="GP76" s="95" t="str">
        <f t="shared" si="229"/>
        <v>GCC</v>
      </c>
      <c r="GQ76" s="316">
        <f t="shared" si="224"/>
        <v>71</v>
      </c>
      <c r="GR76" s="257">
        <f t="shared" si="230"/>
        <v>0</v>
      </c>
    </row>
    <row r="77" spans="1:200" ht="12.75" x14ac:dyDescent="0.2">
      <c r="A77" s="79">
        <f t="shared" si="231"/>
        <v>0</v>
      </c>
      <c r="B77" s="38" t="s">
        <v>189</v>
      </c>
      <c r="C77" s="61" t="s">
        <v>105</v>
      </c>
      <c r="D77" s="96">
        <v>39552</v>
      </c>
      <c r="E77" s="86" t="str">
        <f t="shared" si="225"/>
        <v>PJUV</v>
      </c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95">
        <f t="shared" si="226"/>
        <v>0</v>
      </c>
      <c r="CW77" s="139">
        <f t="shared" si="232"/>
        <v>0</v>
      </c>
      <c r="CX77" s="139">
        <f t="shared" si="233"/>
        <v>0</v>
      </c>
      <c r="CY77" s="139">
        <f t="shared" si="234"/>
        <v>0</v>
      </c>
      <c r="CZ77" s="139">
        <f t="shared" si="235"/>
        <v>0</v>
      </c>
      <c r="DA77" s="139">
        <f t="shared" si="236"/>
        <v>0</v>
      </c>
      <c r="DB77" s="139">
        <f t="shared" si="237"/>
        <v>0</v>
      </c>
      <c r="DC77" s="139">
        <f t="shared" si="238"/>
        <v>0</v>
      </c>
      <c r="DD77" s="139">
        <f t="shared" si="239"/>
        <v>0</v>
      </c>
      <c r="DE77" s="139">
        <f t="shared" si="240"/>
        <v>0</v>
      </c>
      <c r="DF77" s="139">
        <f t="shared" si="241"/>
        <v>0</v>
      </c>
      <c r="DG77" s="139">
        <f t="shared" si="242"/>
        <v>0</v>
      </c>
      <c r="DH77" s="139">
        <f t="shared" si="325"/>
        <v>0</v>
      </c>
      <c r="DI77" s="139">
        <f t="shared" si="243"/>
        <v>0</v>
      </c>
      <c r="DJ77" s="139">
        <f t="shared" si="244"/>
        <v>0</v>
      </c>
      <c r="DK77" s="139">
        <f t="shared" si="245"/>
        <v>0</v>
      </c>
      <c r="DL77" s="139">
        <f t="shared" si="246"/>
        <v>0</v>
      </c>
      <c r="DM77" s="139">
        <f t="shared" si="247"/>
        <v>0</v>
      </c>
      <c r="DN77" s="139">
        <f t="shared" si="248"/>
        <v>0</v>
      </c>
      <c r="DO77" s="139">
        <f t="shared" si="249"/>
        <v>0</v>
      </c>
      <c r="DP77" s="139">
        <f t="shared" si="250"/>
        <v>0</v>
      </c>
      <c r="DQ77" s="139">
        <f t="shared" si="251"/>
        <v>0</v>
      </c>
      <c r="DR77" s="139">
        <f t="shared" si="252"/>
        <v>0</v>
      </c>
      <c r="DS77" s="139">
        <f t="shared" si="253"/>
        <v>0</v>
      </c>
      <c r="DT77" s="139">
        <f t="shared" si="254"/>
        <v>0</v>
      </c>
      <c r="DU77" s="139">
        <f t="shared" si="255"/>
        <v>0</v>
      </c>
      <c r="DV77" s="139">
        <f t="shared" si="256"/>
        <v>0</v>
      </c>
      <c r="DW77" s="139">
        <f t="shared" si="257"/>
        <v>0</v>
      </c>
      <c r="DX77" s="139">
        <f t="shared" si="258"/>
        <v>0</v>
      </c>
      <c r="DY77" s="139">
        <f t="shared" si="259"/>
        <v>0</v>
      </c>
      <c r="DZ77" s="139">
        <f t="shared" si="260"/>
        <v>0</v>
      </c>
      <c r="EA77" s="139">
        <f t="shared" si="261"/>
        <v>0</v>
      </c>
      <c r="EB77" s="139">
        <f t="shared" si="262"/>
        <v>0</v>
      </c>
      <c r="EC77" s="139">
        <f t="shared" si="263"/>
        <v>0</v>
      </c>
      <c r="ED77" s="139">
        <f t="shared" si="264"/>
        <v>0</v>
      </c>
      <c r="EE77" s="139">
        <f t="shared" si="265"/>
        <v>0</v>
      </c>
      <c r="EF77" s="139">
        <f t="shared" si="266"/>
        <v>0</v>
      </c>
      <c r="EG77" s="139">
        <f t="shared" si="267"/>
        <v>0</v>
      </c>
      <c r="EH77" s="139">
        <f t="shared" si="268"/>
        <v>0</v>
      </c>
      <c r="EI77" s="139">
        <f t="shared" si="269"/>
        <v>0</v>
      </c>
      <c r="EJ77" s="139">
        <f t="shared" si="270"/>
        <v>0</v>
      </c>
      <c r="EK77" s="139">
        <f t="shared" si="271"/>
        <v>0</v>
      </c>
      <c r="EL77" s="139">
        <f t="shared" si="272"/>
        <v>0</v>
      </c>
      <c r="EM77" s="139">
        <f t="shared" si="273"/>
        <v>0</v>
      </c>
      <c r="EN77" s="139">
        <f t="shared" si="274"/>
        <v>0</v>
      </c>
      <c r="EO77" s="139">
        <f t="shared" si="275"/>
        <v>0</v>
      </c>
      <c r="EP77" s="139">
        <f t="shared" si="276"/>
        <v>0</v>
      </c>
      <c r="EQ77" s="139">
        <f t="shared" si="277"/>
        <v>0</v>
      </c>
      <c r="ER77" s="139">
        <f t="shared" si="278"/>
        <v>0</v>
      </c>
      <c r="ES77" s="139">
        <f t="shared" si="279"/>
        <v>0</v>
      </c>
      <c r="ET77" s="139">
        <f t="shared" si="280"/>
        <v>0</v>
      </c>
      <c r="EU77" s="139">
        <f t="shared" si="281"/>
        <v>0</v>
      </c>
      <c r="EV77" s="139">
        <f t="shared" si="282"/>
        <v>0</v>
      </c>
      <c r="EW77" s="139">
        <f t="shared" si="283"/>
        <v>0</v>
      </c>
      <c r="EX77" s="139">
        <f t="shared" si="284"/>
        <v>0</v>
      </c>
      <c r="EY77" s="139">
        <f t="shared" si="285"/>
        <v>0</v>
      </c>
      <c r="EZ77" s="139">
        <f t="shared" si="286"/>
        <v>0</v>
      </c>
      <c r="FA77" s="139">
        <f t="shared" si="287"/>
        <v>0</v>
      </c>
      <c r="FB77" s="139">
        <f t="shared" si="288"/>
        <v>0</v>
      </c>
      <c r="FC77" s="139">
        <f t="shared" si="289"/>
        <v>0</v>
      </c>
      <c r="FD77" s="139">
        <f t="shared" si="290"/>
        <v>0</v>
      </c>
      <c r="FE77" s="139">
        <f t="shared" si="291"/>
        <v>0</v>
      </c>
      <c r="FF77" s="139">
        <f t="shared" si="292"/>
        <v>0</v>
      </c>
      <c r="FG77" s="139">
        <f t="shared" si="293"/>
        <v>0</v>
      </c>
      <c r="FH77" s="139">
        <f t="shared" si="294"/>
        <v>0</v>
      </c>
      <c r="FI77" s="139">
        <f t="shared" si="295"/>
        <v>0</v>
      </c>
      <c r="FJ77" s="139">
        <f t="shared" si="296"/>
        <v>0</v>
      </c>
      <c r="FK77" s="139">
        <f t="shared" si="297"/>
        <v>0</v>
      </c>
      <c r="FL77" s="139">
        <f t="shared" si="298"/>
        <v>0</v>
      </c>
      <c r="FM77" s="139">
        <f t="shared" si="299"/>
        <v>0</v>
      </c>
      <c r="FN77" s="139">
        <f t="shared" si="300"/>
        <v>0</v>
      </c>
      <c r="FO77" s="139">
        <f t="shared" si="301"/>
        <v>0</v>
      </c>
      <c r="FP77" s="139">
        <f t="shared" si="302"/>
        <v>0</v>
      </c>
      <c r="FQ77" s="139">
        <f t="shared" si="303"/>
        <v>0</v>
      </c>
      <c r="FR77" s="139">
        <f t="shared" si="304"/>
        <v>0</v>
      </c>
      <c r="FS77" s="139">
        <f t="shared" si="305"/>
        <v>0</v>
      </c>
      <c r="FT77" s="139">
        <f t="shared" si="306"/>
        <v>0</v>
      </c>
      <c r="FU77" s="139">
        <f t="shared" si="307"/>
        <v>0</v>
      </c>
      <c r="FV77" s="139">
        <f t="shared" si="308"/>
        <v>0</v>
      </c>
      <c r="FW77" s="139">
        <f t="shared" si="309"/>
        <v>0</v>
      </c>
      <c r="FX77" s="139">
        <f t="shared" si="310"/>
        <v>0</v>
      </c>
      <c r="FY77" s="139">
        <f t="shared" si="311"/>
        <v>0</v>
      </c>
      <c r="FZ77" s="139">
        <f t="shared" si="312"/>
        <v>0</v>
      </c>
      <c r="GA77" s="139">
        <f t="shared" si="313"/>
        <v>0</v>
      </c>
      <c r="GB77" s="139">
        <f t="shared" si="314"/>
        <v>0</v>
      </c>
      <c r="GC77" s="139">
        <f t="shared" si="315"/>
        <v>0</v>
      </c>
      <c r="GD77" s="139">
        <f t="shared" si="316"/>
        <v>0</v>
      </c>
      <c r="GE77" s="139">
        <f t="shared" si="317"/>
        <v>0</v>
      </c>
      <c r="GF77" s="139">
        <f t="shared" si="318"/>
        <v>0</v>
      </c>
      <c r="GG77" s="139">
        <f t="shared" si="319"/>
        <v>0</v>
      </c>
      <c r="GH77" s="139">
        <f t="shared" si="320"/>
        <v>0</v>
      </c>
      <c r="GI77" s="139">
        <f t="shared" si="321"/>
        <v>0</v>
      </c>
      <c r="GJ77" s="139">
        <f t="shared" si="322"/>
        <v>0</v>
      </c>
      <c r="GK77" s="139">
        <f t="shared" si="323"/>
        <v>0</v>
      </c>
      <c r="GL77" s="139">
        <f t="shared" si="324"/>
        <v>0</v>
      </c>
      <c r="GM77" s="101">
        <f t="shared" si="223"/>
        <v>0</v>
      </c>
      <c r="GN77" s="195">
        <f t="shared" si="227"/>
        <v>0</v>
      </c>
      <c r="GO77" s="85" t="str">
        <f t="shared" si="228"/>
        <v>RAFAEL YANES</v>
      </c>
      <c r="GP77" s="95" t="str">
        <f t="shared" si="229"/>
        <v>GCC</v>
      </c>
      <c r="GQ77" s="316">
        <f t="shared" si="224"/>
        <v>72</v>
      </c>
      <c r="GR77" s="257">
        <f t="shared" si="230"/>
        <v>0</v>
      </c>
    </row>
    <row r="78" spans="1:200" ht="12.75" x14ac:dyDescent="0.2">
      <c r="A78" s="79">
        <f t="shared" si="231"/>
        <v>0</v>
      </c>
      <c r="B78" s="38" t="s">
        <v>190</v>
      </c>
      <c r="C78" s="243" t="s">
        <v>136</v>
      </c>
      <c r="D78" s="179">
        <v>39238</v>
      </c>
      <c r="E78" s="86" t="str">
        <f t="shared" si="225"/>
        <v>JUV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95">
        <f t="shared" si="226"/>
        <v>0</v>
      </c>
      <c r="CW78" s="139">
        <f t="shared" si="232"/>
        <v>0</v>
      </c>
      <c r="CX78" s="139">
        <f t="shared" si="233"/>
        <v>0</v>
      </c>
      <c r="CY78" s="139">
        <f t="shared" si="234"/>
        <v>0</v>
      </c>
      <c r="CZ78" s="139">
        <f t="shared" si="235"/>
        <v>0</v>
      </c>
      <c r="DA78" s="139">
        <f t="shared" si="236"/>
        <v>0</v>
      </c>
      <c r="DB78" s="139">
        <f t="shared" si="237"/>
        <v>0</v>
      </c>
      <c r="DC78" s="139">
        <f t="shared" si="238"/>
        <v>0</v>
      </c>
      <c r="DD78" s="139">
        <f t="shared" si="239"/>
        <v>0</v>
      </c>
      <c r="DE78" s="139">
        <f t="shared" si="240"/>
        <v>0</v>
      </c>
      <c r="DF78" s="139">
        <f t="shared" si="241"/>
        <v>0</v>
      </c>
      <c r="DG78" s="139">
        <f t="shared" si="242"/>
        <v>0</v>
      </c>
      <c r="DH78" s="139">
        <f t="shared" si="325"/>
        <v>0</v>
      </c>
      <c r="DI78" s="139">
        <f t="shared" si="243"/>
        <v>0</v>
      </c>
      <c r="DJ78" s="139">
        <f t="shared" si="244"/>
        <v>0</v>
      </c>
      <c r="DK78" s="139">
        <f t="shared" si="245"/>
        <v>0</v>
      </c>
      <c r="DL78" s="139">
        <f t="shared" si="246"/>
        <v>0</v>
      </c>
      <c r="DM78" s="139">
        <f t="shared" si="247"/>
        <v>0</v>
      </c>
      <c r="DN78" s="139">
        <f t="shared" si="248"/>
        <v>0</v>
      </c>
      <c r="DO78" s="139">
        <f t="shared" si="249"/>
        <v>0</v>
      </c>
      <c r="DP78" s="139">
        <f t="shared" si="250"/>
        <v>0</v>
      </c>
      <c r="DQ78" s="139">
        <f t="shared" si="251"/>
        <v>0</v>
      </c>
      <c r="DR78" s="139">
        <f t="shared" si="252"/>
        <v>0</v>
      </c>
      <c r="DS78" s="139">
        <f t="shared" si="253"/>
        <v>0</v>
      </c>
      <c r="DT78" s="139">
        <f t="shared" si="254"/>
        <v>0</v>
      </c>
      <c r="DU78" s="139">
        <f t="shared" si="255"/>
        <v>0</v>
      </c>
      <c r="DV78" s="139">
        <f t="shared" si="256"/>
        <v>0</v>
      </c>
      <c r="DW78" s="139">
        <f t="shared" si="257"/>
        <v>0</v>
      </c>
      <c r="DX78" s="139">
        <f t="shared" si="258"/>
        <v>0</v>
      </c>
      <c r="DY78" s="139">
        <f t="shared" si="259"/>
        <v>0</v>
      </c>
      <c r="DZ78" s="139">
        <f t="shared" si="260"/>
        <v>0</v>
      </c>
      <c r="EA78" s="139">
        <f t="shared" si="261"/>
        <v>0</v>
      </c>
      <c r="EB78" s="139">
        <f t="shared" si="262"/>
        <v>0</v>
      </c>
      <c r="EC78" s="139">
        <f t="shared" si="263"/>
        <v>0</v>
      </c>
      <c r="ED78" s="139">
        <f t="shared" si="264"/>
        <v>0</v>
      </c>
      <c r="EE78" s="139">
        <f t="shared" si="265"/>
        <v>0</v>
      </c>
      <c r="EF78" s="139">
        <f t="shared" si="266"/>
        <v>0</v>
      </c>
      <c r="EG78" s="139">
        <f t="shared" si="267"/>
        <v>0</v>
      </c>
      <c r="EH78" s="139">
        <f t="shared" si="268"/>
        <v>0</v>
      </c>
      <c r="EI78" s="139">
        <f t="shared" si="269"/>
        <v>0</v>
      </c>
      <c r="EJ78" s="139">
        <f t="shared" si="270"/>
        <v>0</v>
      </c>
      <c r="EK78" s="139">
        <f t="shared" si="271"/>
        <v>0</v>
      </c>
      <c r="EL78" s="139">
        <f t="shared" si="272"/>
        <v>0</v>
      </c>
      <c r="EM78" s="139">
        <f t="shared" si="273"/>
        <v>0</v>
      </c>
      <c r="EN78" s="139">
        <f t="shared" si="274"/>
        <v>0</v>
      </c>
      <c r="EO78" s="139">
        <f t="shared" si="275"/>
        <v>0</v>
      </c>
      <c r="EP78" s="139">
        <f t="shared" si="276"/>
        <v>0</v>
      </c>
      <c r="EQ78" s="139">
        <f t="shared" si="277"/>
        <v>0</v>
      </c>
      <c r="ER78" s="139">
        <f t="shared" si="278"/>
        <v>0</v>
      </c>
      <c r="ES78" s="139">
        <f t="shared" si="279"/>
        <v>0</v>
      </c>
      <c r="ET78" s="139">
        <f t="shared" si="280"/>
        <v>0</v>
      </c>
      <c r="EU78" s="139">
        <f t="shared" si="281"/>
        <v>0</v>
      </c>
      <c r="EV78" s="139">
        <f t="shared" si="282"/>
        <v>0</v>
      </c>
      <c r="EW78" s="139">
        <f t="shared" si="283"/>
        <v>0</v>
      </c>
      <c r="EX78" s="139">
        <f t="shared" si="284"/>
        <v>0</v>
      </c>
      <c r="EY78" s="139">
        <f t="shared" si="285"/>
        <v>0</v>
      </c>
      <c r="EZ78" s="139">
        <f t="shared" si="286"/>
        <v>0</v>
      </c>
      <c r="FA78" s="139">
        <f t="shared" si="287"/>
        <v>0</v>
      </c>
      <c r="FB78" s="139">
        <f t="shared" si="288"/>
        <v>0</v>
      </c>
      <c r="FC78" s="139">
        <f t="shared" si="289"/>
        <v>0</v>
      </c>
      <c r="FD78" s="139">
        <f t="shared" si="290"/>
        <v>0</v>
      </c>
      <c r="FE78" s="139">
        <f t="shared" si="291"/>
        <v>0</v>
      </c>
      <c r="FF78" s="139">
        <f t="shared" si="292"/>
        <v>0</v>
      </c>
      <c r="FG78" s="139">
        <f t="shared" si="293"/>
        <v>0</v>
      </c>
      <c r="FH78" s="139">
        <f t="shared" si="294"/>
        <v>0</v>
      </c>
      <c r="FI78" s="139">
        <f t="shared" si="295"/>
        <v>0</v>
      </c>
      <c r="FJ78" s="139">
        <f t="shared" si="296"/>
        <v>0</v>
      </c>
      <c r="FK78" s="139">
        <f t="shared" si="297"/>
        <v>0</v>
      </c>
      <c r="FL78" s="139">
        <f t="shared" si="298"/>
        <v>0</v>
      </c>
      <c r="FM78" s="139">
        <f t="shared" si="299"/>
        <v>0</v>
      </c>
      <c r="FN78" s="139">
        <f t="shared" si="300"/>
        <v>0</v>
      </c>
      <c r="FO78" s="139">
        <f t="shared" si="301"/>
        <v>0</v>
      </c>
      <c r="FP78" s="139">
        <f t="shared" si="302"/>
        <v>0</v>
      </c>
      <c r="FQ78" s="139">
        <f t="shared" si="303"/>
        <v>0</v>
      </c>
      <c r="FR78" s="139">
        <f t="shared" si="304"/>
        <v>0</v>
      </c>
      <c r="FS78" s="139">
        <f t="shared" si="305"/>
        <v>0</v>
      </c>
      <c r="FT78" s="139">
        <f t="shared" si="306"/>
        <v>0</v>
      </c>
      <c r="FU78" s="139">
        <f t="shared" si="307"/>
        <v>0</v>
      </c>
      <c r="FV78" s="139">
        <f t="shared" si="308"/>
        <v>0</v>
      </c>
      <c r="FW78" s="139">
        <f t="shared" si="309"/>
        <v>0</v>
      </c>
      <c r="FX78" s="139">
        <f t="shared" si="310"/>
        <v>0</v>
      </c>
      <c r="FY78" s="139">
        <f t="shared" si="311"/>
        <v>0</v>
      </c>
      <c r="FZ78" s="139">
        <f t="shared" si="312"/>
        <v>0</v>
      </c>
      <c r="GA78" s="139">
        <f t="shared" si="313"/>
        <v>0</v>
      </c>
      <c r="GB78" s="139">
        <f t="shared" si="314"/>
        <v>0</v>
      </c>
      <c r="GC78" s="139">
        <f t="shared" si="315"/>
        <v>0</v>
      </c>
      <c r="GD78" s="139">
        <f t="shared" si="316"/>
        <v>0</v>
      </c>
      <c r="GE78" s="139">
        <f t="shared" si="317"/>
        <v>0</v>
      </c>
      <c r="GF78" s="139">
        <f t="shared" si="318"/>
        <v>0</v>
      </c>
      <c r="GG78" s="139">
        <f t="shared" si="319"/>
        <v>0</v>
      </c>
      <c r="GH78" s="139">
        <f t="shared" si="320"/>
        <v>0</v>
      </c>
      <c r="GI78" s="139">
        <f t="shared" si="321"/>
        <v>0</v>
      </c>
      <c r="GJ78" s="139">
        <f t="shared" si="322"/>
        <v>0</v>
      </c>
      <c r="GK78" s="139">
        <f t="shared" si="323"/>
        <v>0</v>
      </c>
      <c r="GL78" s="130">
        <f t="shared" si="324"/>
        <v>0</v>
      </c>
      <c r="GM78" s="101">
        <f t="shared" si="223"/>
        <v>0</v>
      </c>
      <c r="GN78" s="195">
        <f t="shared" si="227"/>
        <v>0</v>
      </c>
      <c r="GO78" s="85" t="str">
        <f t="shared" si="228"/>
        <v>RAMON VIELMA</v>
      </c>
      <c r="GP78" s="95" t="str">
        <f t="shared" si="229"/>
        <v>SMCC</v>
      </c>
      <c r="GQ78" s="316">
        <f t="shared" si="224"/>
        <v>73</v>
      </c>
      <c r="GR78" s="257">
        <f t="shared" si="230"/>
        <v>0</v>
      </c>
    </row>
    <row r="79" spans="1:200" ht="12.75" x14ac:dyDescent="0.2">
      <c r="A79" s="79">
        <f t="shared" si="231"/>
        <v>0</v>
      </c>
      <c r="B79" s="38" t="s">
        <v>191</v>
      </c>
      <c r="C79" s="61" t="s">
        <v>105</v>
      </c>
      <c r="D79" s="96">
        <v>39258</v>
      </c>
      <c r="E79" s="86" t="str">
        <f t="shared" si="225"/>
        <v>JUV</v>
      </c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95">
        <f t="shared" si="226"/>
        <v>0</v>
      </c>
      <c r="CW79" s="139">
        <f t="shared" si="232"/>
        <v>0</v>
      </c>
      <c r="CX79" s="139">
        <f t="shared" si="233"/>
        <v>0</v>
      </c>
      <c r="CY79" s="139">
        <f t="shared" si="234"/>
        <v>0</v>
      </c>
      <c r="CZ79" s="139">
        <f t="shared" si="235"/>
        <v>0</v>
      </c>
      <c r="DA79" s="139">
        <f t="shared" si="236"/>
        <v>0</v>
      </c>
      <c r="DB79" s="139">
        <f t="shared" si="237"/>
        <v>0</v>
      </c>
      <c r="DC79" s="139">
        <f t="shared" si="238"/>
        <v>0</v>
      </c>
      <c r="DD79" s="139">
        <f t="shared" si="239"/>
        <v>0</v>
      </c>
      <c r="DE79" s="139">
        <f t="shared" si="240"/>
        <v>0</v>
      </c>
      <c r="DF79" s="139">
        <f t="shared" si="241"/>
        <v>0</v>
      </c>
      <c r="DG79" s="139">
        <f t="shared" si="242"/>
        <v>0</v>
      </c>
      <c r="DH79" s="139">
        <f t="shared" si="325"/>
        <v>0</v>
      </c>
      <c r="DI79" s="139">
        <f t="shared" si="243"/>
        <v>0</v>
      </c>
      <c r="DJ79" s="139">
        <f t="shared" si="244"/>
        <v>0</v>
      </c>
      <c r="DK79" s="139">
        <f t="shared" si="245"/>
        <v>0</v>
      </c>
      <c r="DL79" s="139">
        <f t="shared" si="246"/>
        <v>0</v>
      </c>
      <c r="DM79" s="139">
        <f t="shared" si="247"/>
        <v>0</v>
      </c>
      <c r="DN79" s="139">
        <f t="shared" si="248"/>
        <v>0</v>
      </c>
      <c r="DO79" s="139">
        <f t="shared" si="249"/>
        <v>0</v>
      </c>
      <c r="DP79" s="139">
        <f t="shared" si="250"/>
        <v>0</v>
      </c>
      <c r="DQ79" s="139">
        <f t="shared" si="251"/>
        <v>0</v>
      </c>
      <c r="DR79" s="139">
        <f t="shared" si="252"/>
        <v>0</v>
      </c>
      <c r="DS79" s="139">
        <f t="shared" si="253"/>
        <v>0</v>
      </c>
      <c r="DT79" s="139">
        <f t="shared" si="254"/>
        <v>0</v>
      </c>
      <c r="DU79" s="139">
        <f t="shared" si="255"/>
        <v>0</v>
      </c>
      <c r="DV79" s="139">
        <f t="shared" si="256"/>
        <v>0</v>
      </c>
      <c r="DW79" s="139">
        <f t="shared" si="257"/>
        <v>0</v>
      </c>
      <c r="DX79" s="139">
        <f t="shared" si="258"/>
        <v>0</v>
      </c>
      <c r="DY79" s="139">
        <f t="shared" si="259"/>
        <v>0</v>
      </c>
      <c r="DZ79" s="139">
        <f t="shared" si="260"/>
        <v>0</v>
      </c>
      <c r="EA79" s="139">
        <f t="shared" si="261"/>
        <v>0</v>
      </c>
      <c r="EB79" s="139">
        <f t="shared" si="262"/>
        <v>0</v>
      </c>
      <c r="EC79" s="139">
        <f t="shared" si="263"/>
        <v>0</v>
      </c>
      <c r="ED79" s="139">
        <f t="shared" si="264"/>
        <v>0</v>
      </c>
      <c r="EE79" s="139">
        <f t="shared" si="265"/>
        <v>0</v>
      </c>
      <c r="EF79" s="139">
        <f t="shared" si="266"/>
        <v>0</v>
      </c>
      <c r="EG79" s="139">
        <f t="shared" si="267"/>
        <v>0</v>
      </c>
      <c r="EH79" s="139">
        <f t="shared" si="268"/>
        <v>0</v>
      </c>
      <c r="EI79" s="139">
        <f t="shared" si="269"/>
        <v>0</v>
      </c>
      <c r="EJ79" s="139">
        <f t="shared" si="270"/>
        <v>0</v>
      </c>
      <c r="EK79" s="139">
        <f t="shared" si="271"/>
        <v>0</v>
      </c>
      <c r="EL79" s="139">
        <f t="shared" si="272"/>
        <v>0</v>
      </c>
      <c r="EM79" s="139">
        <f t="shared" si="273"/>
        <v>0</v>
      </c>
      <c r="EN79" s="139">
        <f t="shared" si="274"/>
        <v>0</v>
      </c>
      <c r="EO79" s="139">
        <f t="shared" si="275"/>
        <v>0</v>
      </c>
      <c r="EP79" s="139">
        <f t="shared" si="276"/>
        <v>0</v>
      </c>
      <c r="EQ79" s="139">
        <f t="shared" si="277"/>
        <v>0</v>
      </c>
      <c r="ER79" s="139">
        <f t="shared" si="278"/>
        <v>0</v>
      </c>
      <c r="ES79" s="139">
        <f t="shared" si="279"/>
        <v>0</v>
      </c>
      <c r="ET79" s="139">
        <f t="shared" si="280"/>
        <v>0</v>
      </c>
      <c r="EU79" s="139">
        <f t="shared" si="281"/>
        <v>0</v>
      </c>
      <c r="EV79" s="139">
        <f t="shared" si="282"/>
        <v>0</v>
      </c>
      <c r="EW79" s="139">
        <f t="shared" si="283"/>
        <v>0</v>
      </c>
      <c r="EX79" s="139">
        <f t="shared" si="284"/>
        <v>0</v>
      </c>
      <c r="EY79" s="139">
        <f t="shared" si="285"/>
        <v>0</v>
      </c>
      <c r="EZ79" s="139">
        <f t="shared" si="286"/>
        <v>0</v>
      </c>
      <c r="FA79" s="139">
        <f t="shared" si="287"/>
        <v>0</v>
      </c>
      <c r="FB79" s="139">
        <f t="shared" si="288"/>
        <v>0</v>
      </c>
      <c r="FC79" s="139">
        <f t="shared" si="289"/>
        <v>0</v>
      </c>
      <c r="FD79" s="139">
        <f t="shared" si="290"/>
        <v>0</v>
      </c>
      <c r="FE79" s="139">
        <f t="shared" si="291"/>
        <v>0</v>
      </c>
      <c r="FF79" s="139">
        <f t="shared" si="292"/>
        <v>0</v>
      </c>
      <c r="FG79" s="139">
        <f t="shared" si="293"/>
        <v>0</v>
      </c>
      <c r="FH79" s="139">
        <f t="shared" si="294"/>
        <v>0</v>
      </c>
      <c r="FI79" s="139">
        <f t="shared" si="295"/>
        <v>0</v>
      </c>
      <c r="FJ79" s="139">
        <f t="shared" si="296"/>
        <v>0</v>
      </c>
      <c r="FK79" s="139">
        <f t="shared" si="297"/>
        <v>0</v>
      </c>
      <c r="FL79" s="139">
        <f t="shared" si="298"/>
        <v>0</v>
      </c>
      <c r="FM79" s="139">
        <f t="shared" si="299"/>
        <v>0</v>
      </c>
      <c r="FN79" s="139">
        <f t="shared" si="300"/>
        <v>0</v>
      </c>
      <c r="FO79" s="139">
        <f t="shared" si="301"/>
        <v>0</v>
      </c>
      <c r="FP79" s="139">
        <f t="shared" si="302"/>
        <v>0</v>
      </c>
      <c r="FQ79" s="139">
        <f t="shared" si="303"/>
        <v>0</v>
      </c>
      <c r="FR79" s="139">
        <f t="shared" si="304"/>
        <v>0</v>
      </c>
      <c r="FS79" s="139">
        <f t="shared" si="305"/>
        <v>0</v>
      </c>
      <c r="FT79" s="139">
        <f t="shared" si="306"/>
        <v>0</v>
      </c>
      <c r="FU79" s="139">
        <f t="shared" si="307"/>
        <v>0</v>
      </c>
      <c r="FV79" s="139">
        <f t="shared" si="308"/>
        <v>0</v>
      </c>
      <c r="FW79" s="139">
        <f t="shared" si="309"/>
        <v>0</v>
      </c>
      <c r="FX79" s="139">
        <f t="shared" si="310"/>
        <v>0</v>
      </c>
      <c r="FY79" s="139">
        <f t="shared" si="311"/>
        <v>0</v>
      </c>
      <c r="FZ79" s="139">
        <f t="shared" si="312"/>
        <v>0</v>
      </c>
      <c r="GA79" s="139">
        <f t="shared" si="313"/>
        <v>0</v>
      </c>
      <c r="GB79" s="139">
        <f t="shared" si="314"/>
        <v>0</v>
      </c>
      <c r="GC79" s="139">
        <f t="shared" si="315"/>
        <v>0</v>
      </c>
      <c r="GD79" s="139">
        <f t="shared" si="316"/>
        <v>0</v>
      </c>
      <c r="GE79" s="139">
        <f t="shared" si="317"/>
        <v>0</v>
      </c>
      <c r="GF79" s="139">
        <f t="shared" si="318"/>
        <v>0</v>
      </c>
      <c r="GG79" s="139">
        <f t="shared" si="319"/>
        <v>0</v>
      </c>
      <c r="GH79" s="139">
        <f t="shared" si="320"/>
        <v>0</v>
      </c>
      <c r="GI79" s="139">
        <f t="shared" si="321"/>
        <v>0</v>
      </c>
      <c r="GJ79" s="139">
        <f t="shared" si="322"/>
        <v>0</v>
      </c>
      <c r="GK79" s="139">
        <f t="shared" si="323"/>
        <v>0</v>
      </c>
      <c r="GL79" s="139">
        <f t="shared" si="324"/>
        <v>0</v>
      </c>
      <c r="GM79" s="101">
        <f t="shared" si="223"/>
        <v>0</v>
      </c>
      <c r="GN79" s="195">
        <f t="shared" si="227"/>
        <v>0</v>
      </c>
      <c r="GO79" s="85" t="str">
        <f t="shared" si="228"/>
        <v>RICARDO ARCAY</v>
      </c>
      <c r="GP79" s="95" t="str">
        <f t="shared" si="229"/>
        <v>GCC</v>
      </c>
      <c r="GQ79" s="316">
        <f t="shared" si="224"/>
        <v>74</v>
      </c>
      <c r="GR79" s="354">
        <f t="shared" si="230"/>
        <v>0</v>
      </c>
    </row>
    <row r="80" spans="1:200" ht="12.75" x14ac:dyDescent="0.2">
      <c r="A80" s="79">
        <f t="shared" si="231"/>
        <v>0</v>
      </c>
      <c r="B80" s="38" t="s">
        <v>192</v>
      </c>
      <c r="C80" s="61" t="s">
        <v>142</v>
      </c>
      <c r="D80" s="179">
        <v>39082</v>
      </c>
      <c r="E80" s="86" t="str">
        <f t="shared" si="225"/>
        <v>JUV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95">
        <f t="shared" si="226"/>
        <v>0</v>
      </c>
      <c r="CW80" s="139">
        <f t="shared" si="232"/>
        <v>0</v>
      </c>
      <c r="CX80" s="139">
        <f t="shared" si="233"/>
        <v>0</v>
      </c>
      <c r="CY80" s="139">
        <f t="shared" si="234"/>
        <v>0</v>
      </c>
      <c r="CZ80" s="139">
        <f t="shared" si="235"/>
        <v>0</v>
      </c>
      <c r="DA80" s="139">
        <f t="shared" si="236"/>
        <v>0</v>
      </c>
      <c r="DB80" s="139">
        <f t="shared" si="237"/>
        <v>0</v>
      </c>
      <c r="DC80" s="139">
        <f t="shared" si="238"/>
        <v>0</v>
      </c>
      <c r="DD80" s="139">
        <f t="shared" si="239"/>
        <v>0</v>
      </c>
      <c r="DE80" s="139">
        <f t="shared" si="240"/>
        <v>0</v>
      </c>
      <c r="DF80" s="139">
        <f t="shared" si="241"/>
        <v>0</v>
      </c>
      <c r="DG80" s="139">
        <f t="shared" si="242"/>
        <v>0</v>
      </c>
      <c r="DH80" s="139">
        <f t="shared" si="325"/>
        <v>0</v>
      </c>
      <c r="DI80" s="139">
        <f t="shared" si="243"/>
        <v>0</v>
      </c>
      <c r="DJ80" s="139">
        <f t="shared" si="244"/>
        <v>0</v>
      </c>
      <c r="DK80" s="139">
        <f t="shared" si="245"/>
        <v>0</v>
      </c>
      <c r="DL80" s="139">
        <f t="shared" si="246"/>
        <v>0</v>
      </c>
      <c r="DM80" s="139">
        <f t="shared" si="247"/>
        <v>0</v>
      </c>
      <c r="DN80" s="139">
        <f t="shared" si="248"/>
        <v>0</v>
      </c>
      <c r="DO80" s="139">
        <f t="shared" si="249"/>
        <v>0</v>
      </c>
      <c r="DP80" s="139">
        <f t="shared" si="250"/>
        <v>0</v>
      </c>
      <c r="DQ80" s="139">
        <f t="shared" si="251"/>
        <v>0</v>
      </c>
      <c r="DR80" s="139">
        <f t="shared" si="252"/>
        <v>0</v>
      </c>
      <c r="DS80" s="139">
        <f t="shared" si="253"/>
        <v>0</v>
      </c>
      <c r="DT80" s="139">
        <f t="shared" si="254"/>
        <v>0</v>
      </c>
      <c r="DU80" s="139">
        <f t="shared" si="255"/>
        <v>0</v>
      </c>
      <c r="DV80" s="139">
        <f t="shared" si="256"/>
        <v>0</v>
      </c>
      <c r="DW80" s="139">
        <f t="shared" si="257"/>
        <v>0</v>
      </c>
      <c r="DX80" s="139">
        <f t="shared" si="258"/>
        <v>0</v>
      </c>
      <c r="DY80" s="139">
        <f t="shared" si="259"/>
        <v>0</v>
      </c>
      <c r="DZ80" s="139">
        <f t="shared" si="260"/>
        <v>0</v>
      </c>
      <c r="EA80" s="139">
        <f t="shared" si="261"/>
        <v>0</v>
      </c>
      <c r="EB80" s="139">
        <f t="shared" si="262"/>
        <v>0</v>
      </c>
      <c r="EC80" s="139">
        <f t="shared" si="263"/>
        <v>0</v>
      </c>
      <c r="ED80" s="139">
        <f t="shared" si="264"/>
        <v>0</v>
      </c>
      <c r="EE80" s="139">
        <f t="shared" si="265"/>
        <v>0</v>
      </c>
      <c r="EF80" s="139">
        <f t="shared" si="266"/>
        <v>0</v>
      </c>
      <c r="EG80" s="139">
        <f t="shared" si="267"/>
        <v>0</v>
      </c>
      <c r="EH80" s="139">
        <f t="shared" si="268"/>
        <v>0</v>
      </c>
      <c r="EI80" s="139">
        <f t="shared" si="269"/>
        <v>0</v>
      </c>
      <c r="EJ80" s="139">
        <f t="shared" si="270"/>
        <v>0</v>
      </c>
      <c r="EK80" s="139">
        <f t="shared" si="271"/>
        <v>0</v>
      </c>
      <c r="EL80" s="139">
        <f t="shared" si="272"/>
        <v>0</v>
      </c>
      <c r="EM80" s="139">
        <f t="shared" si="273"/>
        <v>0</v>
      </c>
      <c r="EN80" s="139">
        <f t="shared" si="274"/>
        <v>0</v>
      </c>
      <c r="EO80" s="139">
        <f t="shared" si="275"/>
        <v>0</v>
      </c>
      <c r="EP80" s="139">
        <f t="shared" si="276"/>
        <v>0</v>
      </c>
      <c r="EQ80" s="139">
        <f t="shared" si="277"/>
        <v>0</v>
      </c>
      <c r="ER80" s="139">
        <f t="shared" si="278"/>
        <v>0</v>
      </c>
      <c r="ES80" s="139">
        <f t="shared" si="279"/>
        <v>0</v>
      </c>
      <c r="ET80" s="139">
        <f t="shared" si="280"/>
        <v>0</v>
      </c>
      <c r="EU80" s="139">
        <f t="shared" si="281"/>
        <v>0</v>
      </c>
      <c r="EV80" s="139">
        <f t="shared" si="282"/>
        <v>0</v>
      </c>
      <c r="EW80" s="139">
        <f t="shared" si="283"/>
        <v>0</v>
      </c>
      <c r="EX80" s="139">
        <f t="shared" si="284"/>
        <v>0</v>
      </c>
      <c r="EY80" s="139">
        <f t="shared" si="285"/>
        <v>0</v>
      </c>
      <c r="EZ80" s="139">
        <f t="shared" si="286"/>
        <v>0</v>
      </c>
      <c r="FA80" s="139">
        <f t="shared" si="287"/>
        <v>0</v>
      </c>
      <c r="FB80" s="139">
        <f t="shared" si="288"/>
        <v>0</v>
      </c>
      <c r="FC80" s="139">
        <f t="shared" si="289"/>
        <v>0</v>
      </c>
      <c r="FD80" s="139">
        <f t="shared" si="290"/>
        <v>0</v>
      </c>
      <c r="FE80" s="139">
        <f t="shared" si="291"/>
        <v>0</v>
      </c>
      <c r="FF80" s="139">
        <f t="shared" si="292"/>
        <v>0</v>
      </c>
      <c r="FG80" s="139">
        <f t="shared" si="293"/>
        <v>0</v>
      </c>
      <c r="FH80" s="139">
        <f t="shared" si="294"/>
        <v>0</v>
      </c>
      <c r="FI80" s="139">
        <f t="shared" si="295"/>
        <v>0</v>
      </c>
      <c r="FJ80" s="139">
        <f t="shared" si="296"/>
        <v>0</v>
      </c>
      <c r="FK80" s="139">
        <f t="shared" si="297"/>
        <v>0</v>
      </c>
      <c r="FL80" s="139">
        <f t="shared" si="298"/>
        <v>0</v>
      </c>
      <c r="FM80" s="139">
        <f t="shared" si="299"/>
        <v>0</v>
      </c>
      <c r="FN80" s="139">
        <f t="shared" si="300"/>
        <v>0</v>
      </c>
      <c r="FO80" s="139">
        <f t="shared" si="301"/>
        <v>0</v>
      </c>
      <c r="FP80" s="139">
        <f t="shared" si="302"/>
        <v>0</v>
      </c>
      <c r="FQ80" s="139">
        <f t="shared" si="303"/>
        <v>0</v>
      </c>
      <c r="FR80" s="139">
        <f t="shared" si="304"/>
        <v>0</v>
      </c>
      <c r="FS80" s="139">
        <f t="shared" si="305"/>
        <v>0</v>
      </c>
      <c r="FT80" s="139">
        <f t="shared" si="306"/>
        <v>0</v>
      </c>
      <c r="FU80" s="139">
        <f t="shared" si="307"/>
        <v>0</v>
      </c>
      <c r="FV80" s="139">
        <f t="shared" si="308"/>
        <v>0</v>
      </c>
      <c r="FW80" s="139">
        <f t="shared" si="309"/>
        <v>0</v>
      </c>
      <c r="FX80" s="139">
        <f t="shared" si="310"/>
        <v>0</v>
      </c>
      <c r="FY80" s="139">
        <f t="shared" si="311"/>
        <v>0</v>
      </c>
      <c r="FZ80" s="139">
        <f t="shared" si="312"/>
        <v>0</v>
      </c>
      <c r="GA80" s="139">
        <f t="shared" si="313"/>
        <v>0</v>
      </c>
      <c r="GB80" s="139">
        <f t="shared" si="314"/>
        <v>0</v>
      </c>
      <c r="GC80" s="139">
        <f t="shared" si="315"/>
        <v>0</v>
      </c>
      <c r="GD80" s="139">
        <f t="shared" si="316"/>
        <v>0</v>
      </c>
      <c r="GE80" s="139">
        <f t="shared" si="317"/>
        <v>0</v>
      </c>
      <c r="GF80" s="139">
        <f t="shared" si="318"/>
        <v>0</v>
      </c>
      <c r="GG80" s="139">
        <f t="shared" si="319"/>
        <v>0</v>
      </c>
      <c r="GH80" s="139">
        <f t="shared" si="320"/>
        <v>0</v>
      </c>
      <c r="GI80" s="139">
        <f t="shared" si="321"/>
        <v>0</v>
      </c>
      <c r="GJ80" s="139">
        <f t="shared" si="322"/>
        <v>0</v>
      </c>
      <c r="GK80" s="139">
        <f t="shared" si="323"/>
        <v>0</v>
      </c>
      <c r="GL80" s="130">
        <f t="shared" si="324"/>
        <v>0</v>
      </c>
      <c r="GM80" s="101">
        <f t="shared" si="223"/>
        <v>0</v>
      </c>
      <c r="GN80" s="195">
        <f t="shared" si="227"/>
        <v>0</v>
      </c>
      <c r="GO80" s="85" t="str">
        <f t="shared" si="228"/>
        <v>SAMUEL GUILLEN</v>
      </c>
      <c r="GP80" s="95" t="str">
        <f t="shared" si="229"/>
        <v>LSGC</v>
      </c>
      <c r="GQ80" s="316">
        <f t="shared" si="224"/>
        <v>75</v>
      </c>
      <c r="GR80" s="354">
        <f t="shared" si="230"/>
        <v>0</v>
      </c>
    </row>
    <row r="81" spans="1:200" ht="12.75" x14ac:dyDescent="0.2">
      <c r="A81" s="79">
        <f t="shared" si="231"/>
        <v>0</v>
      </c>
      <c r="B81" s="38" t="s">
        <v>193</v>
      </c>
      <c r="C81" s="92" t="s">
        <v>109</v>
      </c>
      <c r="D81" s="282">
        <v>38489</v>
      </c>
      <c r="E81" s="86" t="str">
        <f t="shared" si="225"/>
        <v>JUV</v>
      </c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95">
        <f t="shared" si="226"/>
        <v>0</v>
      </c>
      <c r="CW81" s="139">
        <f t="shared" si="232"/>
        <v>0</v>
      </c>
      <c r="CX81" s="139">
        <f t="shared" si="233"/>
        <v>0</v>
      </c>
      <c r="CY81" s="139">
        <f t="shared" si="234"/>
        <v>0</v>
      </c>
      <c r="CZ81" s="139">
        <f t="shared" si="235"/>
        <v>0</v>
      </c>
      <c r="DA81" s="139">
        <f t="shared" si="236"/>
        <v>0</v>
      </c>
      <c r="DB81" s="139">
        <f t="shared" si="237"/>
        <v>0</v>
      </c>
      <c r="DC81" s="139">
        <f t="shared" si="238"/>
        <v>0</v>
      </c>
      <c r="DD81" s="139">
        <f t="shared" si="239"/>
        <v>0</v>
      </c>
      <c r="DE81" s="139">
        <f t="shared" si="240"/>
        <v>0</v>
      </c>
      <c r="DF81" s="139">
        <f t="shared" si="241"/>
        <v>0</v>
      </c>
      <c r="DG81" s="139">
        <f t="shared" si="242"/>
        <v>0</v>
      </c>
      <c r="DH81" s="139">
        <f t="shared" si="325"/>
        <v>0</v>
      </c>
      <c r="DI81" s="139">
        <f t="shared" si="243"/>
        <v>0</v>
      </c>
      <c r="DJ81" s="139">
        <f t="shared" si="244"/>
        <v>0</v>
      </c>
      <c r="DK81" s="139">
        <f t="shared" si="245"/>
        <v>0</v>
      </c>
      <c r="DL81" s="139">
        <f t="shared" si="246"/>
        <v>0</v>
      </c>
      <c r="DM81" s="139">
        <f t="shared" si="247"/>
        <v>0</v>
      </c>
      <c r="DN81" s="139">
        <f t="shared" si="248"/>
        <v>0</v>
      </c>
      <c r="DO81" s="139">
        <f t="shared" si="249"/>
        <v>0</v>
      </c>
      <c r="DP81" s="139">
        <f t="shared" si="250"/>
        <v>0</v>
      </c>
      <c r="DQ81" s="139">
        <f t="shared" si="251"/>
        <v>0</v>
      </c>
      <c r="DR81" s="139">
        <f t="shared" si="252"/>
        <v>0</v>
      </c>
      <c r="DS81" s="139">
        <f t="shared" si="253"/>
        <v>0</v>
      </c>
      <c r="DT81" s="139">
        <f t="shared" si="254"/>
        <v>0</v>
      </c>
      <c r="DU81" s="139">
        <f t="shared" si="255"/>
        <v>0</v>
      </c>
      <c r="DV81" s="139">
        <f t="shared" si="256"/>
        <v>0</v>
      </c>
      <c r="DW81" s="139">
        <f t="shared" si="257"/>
        <v>0</v>
      </c>
      <c r="DX81" s="139">
        <f t="shared" si="258"/>
        <v>0</v>
      </c>
      <c r="DY81" s="139">
        <f t="shared" si="259"/>
        <v>0</v>
      </c>
      <c r="DZ81" s="139">
        <f t="shared" si="260"/>
        <v>0</v>
      </c>
      <c r="EA81" s="139">
        <f t="shared" si="261"/>
        <v>0</v>
      </c>
      <c r="EB81" s="139">
        <f t="shared" si="262"/>
        <v>0</v>
      </c>
      <c r="EC81" s="139">
        <f t="shared" si="263"/>
        <v>0</v>
      </c>
      <c r="ED81" s="139">
        <f t="shared" si="264"/>
        <v>0</v>
      </c>
      <c r="EE81" s="139">
        <f t="shared" si="265"/>
        <v>0</v>
      </c>
      <c r="EF81" s="139">
        <f t="shared" si="266"/>
        <v>0</v>
      </c>
      <c r="EG81" s="139">
        <f t="shared" si="267"/>
        <v>0</v>
      </c>
      <c r="EH81" s="139">
        <f t="shared" si="268"/>
        <v>0</v>
      </c>
      <c r="EI81" s="139">
        <f t="shared" si="269"/>
        <v>0</v>
      </c>
      <c r="EJ81" s="139">
        <f t="shared" si="270"/>
        <v>0</v>
      </c>
      <c r="EK81" s="139">
        <f t="shared" si="271"/>
        <v>0</v>
      </c>
      <c r="EL81" s="139">
        <f t="shared" si="272"/>
        <v>0</v>
      </c>
      <c r="EM81" s="139">
        <f t="shared" si="273"/>
        <v>0</v>
      </c>
      <c r="EN81" s="139">
        <f t="shared" si="274"/>
        <v>0</v>
      </c>
      <c r="EO81" s="139">
        <f t="shared" si="275"/>
        <v>0</v>
      </c>
      <c r="EP81" s="139">
        <f t="shared" si="276"/>
        <v>0</v>
      </c>
      <c r="EQ81" s="139">
        <f t="shared" si="277"/>
        <v>0</v>
      </c>
      <c r="ER81" s="139">
        <f t="shared" si="278"/>
        <v>0</v>
      </c>
      <c r="ES81" s="139">
        <f t="shared" si="279"/>
        <v>0</v>
      </c>
      <c r="ET81" s="139">
        <f t="shared" si="280"/>
        <v>0</v>
      </c>
      <c r="EU81" s="139">
        <f t="shared" si="281"/>
        <v>0</v>
      </c>
      <c r="EV81" s="139">
        <f t="shared" si="282"/>
        <v>0</v>
      </c>
      <c r="EW81" s="139">
        <f t="shared" si="283"/>
        <v>0</v>
      </c>
      <c r="EX81" s="139">
        <f t="shared" si="284"/>
        <v>0</v>
      </c>
      <c r="EY81" s="139">
        <f t="shared" si="285"/>
        <v>0</v>
      </c>
      <c r="EZ81" s="139">
        <f t="shared" si="286"/>
        <v>0</v>
      </c>
      <c r="FA81" s="139">
        <f t="shared" si="287"/>
        <v>0</v>
      </c>
      <c r="FB81" s="139">
        <f t="shared" si="288"/>
        <v>0</v>
      </c>
      <c r="FC81" s="139">
        <f t="shared" si="289"/>
        <v>0</v>
      </c>
      <c r="FD81" s="139">
        <f t="shared" si="290"/>
        <v>0</v>
      </c>
      <c r="FE81" s="139">
        <f t="shared" si="291"/>
        <v>0</v>
      </c>
      <c r="FF81" s="139">
        <f t="shared" si="292"/>
        <v>0</v>
      </c>
      <c r="FG81" s="139">
        <f t="shared" si="293"/>
        <v>0</v>
      </c>
      <c r="FH81" s="139">
        <f t="shared" si="294"/>
        <v>0</v>
      </c>
      <c r="FI81" s="139">
        <f t="shared" si="295"/>
        <v>0</v>
      </c>
      <c r="FJ81" s="139">
        <f t="shared" si="296"/>
        <v>0</v>
      </c>
      <c r="FK81" s="139">
        <f t="shared" si="297"/>
        <v>0</v>
      </c>
      <c r="FL81" s="139">
        <f t="shared" si="298"/>
        <v>0</v>
      </c>
      <c r="FM81" s="139">
        <f t="shared" si="299"/>
        <v>0</v>
      </c>
      <c r="FN81" s="139">
        <f t="shared" si="300"/>
        <v>0</v>
      </c>
      <c r="FO81" s="139">
        <f t="shared" si="301"/>
        <v>0</v>
      </c>
      <c r="FP81" s="139">
        <f t="shared" si="302"/>
        <v>0</v>
      </c>
      <c r="FQ81" s="139">
        <f t="shared" si="303"/>
        <v>0</v>
      </c>
      <c r="FR81" s="139">
        <f t="shared" si="304"/>
        <v>0</v>
      </c>
      <c r="FS81" s="139">
        <f t="shared" si="305"/>
        <v>0</v>
      </c>
      <c r="FT81" s="139">
        <f t="shared" si="306"/>
        <v>0</v>
      </c>
      <c r="FU81" s="139">
        <f t="shared" si="307"/>
        <v>0</v>
      </c>
      <c r="FV81" s="139">
        <f t="shared" si="308"/>
        <v>0</v>
      </c>
      <c r="FW81" s="139">
        <f t="shared" si="309"/>
        <v>0</v>
      </c>
      <c r="FX81" s="139">
        <f t="shared" si="310"/>
        <v>0</v>
      </c>
      <c r="FY81" s="139">
        <f t="shared" si="311"/>
        <v>0</v>
      </c>
      <c r="FZ81" s="139">
        <f t="shared" si="312"/>
        <v>0</v>
      </c>
      <c r="GA81" s="139">
        <f t="shared" si="313"/>
        <v>0</v>
      </c>
      <c r="GB81" s="139">
        <f t="shared" si="314"/>
        <v>0</v>
      </c>
      <c r="GC81" s="139">
        <f t="shared" si="315"/>
        <v>0</v>
      </c>
      <c r="GD81" s="139">
        <f t="shared" si="316"/>
        <v>0</v>
      </c>
      <c r="GE81" s="139">
        <f t="shared" si="317"/>
        <v>0</v>
      </c>
      <c r="GF81" s="139">
        <f t="shared" si="318"/>
        <v>0</v>
      </c>
      <c r="GG81" s="139">
        <f t="shared" si="319"/>
        <v>0</v>
      </c>
      <c r="GH81" s="139">
        <f t="shared" si="320"/>
        <v>0</v>
      </c>
      <c r="GI81" s="139">
        <f t="shared" si="321"/>
        <v>0</v>
      </c>
      <c r="GJ81" s="139">
        <f t="shared" si="322"/>
        <v>0</v>
      </c>
      <c r="GK81" s="139">
        <f t="shared" si="323"/>
        <v>0</v>
      </c>
      <c r="GL81" s="139">
        <f t="shared" si="324"/>
        <v>0</v>
      </c>
      <c r="GM81" s="140">
        <f t="shared" si="223"/>
        <v>0</v>
      </c>
      <c r="GN81" s="195">
        <f t="shared" si="227"/>
        <v>0</v>
      </c>
      <c r="GO81" s="85" t="str">
        <f t="shared" si="228"/>
        <v xml:space="preserve">SANTIAGO  CAMACHO </v>
      </c>
      <c r="GP81" s="95" t="str">
        <f t="shared" si="229"/>
        <v>VAGC</v>
      </c>
      <c r="GQ81" s="316">
        <f t="shared" si="224"/>
        <v>76</v>
      </c>
      <c r="GR81" s="354">
        <f t="shared" si="230"/>
        <v>0</v>
      </c>
    </row>
    <row r="82" spans="1:200" ht="12.75" x14ac:dyDescent="0.2">
      <c r="A82" s="79">
        <f t="shared" si="231"/>
        <v>0</v>
      </c>
      <c r="B82" s="38" t="s">
        <v>194</v>
      </c>
      <c r="C82" s="77" t="s">
        <v>139</v>
      </c>
      <c r="D82" s="179">
        <v>38366</v>
      </c>
      <c r="E82" s="86" t="str">
        <f t="shared" si="225"/>
        <v>JUV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95">
        <f t="shared" si="226"/>
        <v>0</v>
      </c>
      <c r="CW82" s="139">
        <f t="shared" si="232"/>
        <v>0</v>
      </c>
      <c r="CX82" s="139">
        <f t="shared" si="233"/>
        <v>0</v>
      </c>
      <c r="CY82" s="139">
        <f t="shared" si="234"/>
        <v>0</v>
      </c>
      <c r="CZ82" s="139">
        <f t="shared" si="235"/>
        <v>0</v>
      </c>
      <c r="DA82" s="139">
        <f t="shared" si="236"/>
        <v>0</v>
      </c>
      <c r="DB82" s="139">
        <f t="shared" si="237"/>
        <v>0</v>
      </c>
      <c r="DC82" s="139">
        <f t="shared" si="238"/>
        <v>0</v>
      </c>
      <c r="DD82" s="139">
        <f t="shared" si="239"/>
        <v>0</v>
      </c>
      <c r="DE82" s="139">
        <f t="shared" si="240"/>
        <v>0</v>
      </c>
      <c r="DF82" s="139">
        <f t="shared" si="241"/>
        <v>0</v>
      </c>
      <c r="DG82" s="139">
        <f t="shared" si="242"/>
        <v>0</v>
      </c>
      <c r="DH82" s="139">
        <f t="shared" si="325"/>
        <v>0</v>
      </c>
      <c r="DI82" s="139">
        <f t="shared" si="243"/>
        <v>0</v>
      </c>
      <c r="DJ82" s="139">
        <f t="shared" si="244"/>
        <v>0</v>
      </c>
      <c r="DK82" s="139">
        <f t="shared" si="245"/>
        <v>0</v>
      </c>
      <c r="DL82" s="139">
        <f t="shared" si="246"/>
        <v>0</v>
      </c>
      <c r="DM82" s="139">
        <f t="shared" si="247"/>
        <v>0</v>
      </c>
      <c r="DN82" s="139">
        <f t="shared" si="248"/>
        <v>0</v>
      </c>
      <c r="DO82" s="139">
        <f t="shared" si="249"/>
        <v>0</v>
      </c>
      <c r="DP82" s="139">
        <f t="shared" si="250"/>
        <v>0</v>
      </c>
      <c r="DQ82" s="139">
        <f t="shared" si="251"/>
        <v>0</v>
      </c>
      <c r="DR82" s="139">
        <f t="shared" si="252"/>
        <v>0</v>
      </c>
      <c r="DS82" s="139">
        <f t="shared" si="253"/>
        <v>0</v>
      </c>
      <c r="DT82" s="139">
        <f t="shared" si="254"/>
        <v>0</v>
      </c>
      <c r="DU82" s="139">
        <f t="shared" si="255"/>
        <v>0</v>
      </c>
      <c r="DV82" s="139">
        <f t="shared" si="256"/>
        <v>0</v>
      </c>
      <c r="DW82" s="139">
        <f t="shared" si="257"/>
        <v>0</v>
      </c>
      <c r="DX82" s="139">
        <f t="shared" si="258"/>
        <v>0</v>
      </c>
      <c r="DY82" s="139">
        <f t="shared" si="259"/>
        <v>0</v>
      </c>
      <c r="DZ82" s="139">
        <f t="shared" si="260"/>
        <v>0</v>
      </c>
      <c r="EA82" s="139">
        <f t="shared" si="261"/>
        <v>0</v>
      </c>
      <c r="EB82" s="139">
        <f t="shared" si="262"/>
        <v>0</v>
      </c>
      <c r="EC82" s="139">
        <f t="shared" si="263"/>
        <v>0</v>
      </c>
      <c r="ED82" s="139">
        <f t="shared" si="264"/>
        <v>0</v>
      </c>
      <c r="EE82" s="139">
        <f t="shared" si="265"/>
        <v>0</v>
      </c>
      <c r="EF82" s="139">
        <f t="shared" si="266"/>
        <v>0</v>
      </c>
      <c r="EG82" s="139">
        <f t="shared" si="267"/>
        <v>0</v>
      </c>
      <c r="EH82" s="139">
        <f t="shared" si="268"/>
        <v>0</v>
      </c>
      <c r="EI82" s="139">
        <f t="shared" si="269"/>
        <v>0</v>
      </c>
      <c r="EJ82" s="139">
        <f t="shared" si="270"/>
        <v>0</v>
      </c>
      <c r="EK82" s="139">
        <f t="shared" si="271"/>
        <v>0</v>
      </c>
      <c r="EL82" s="139">
        <f t="shared" si="272"/>
        <v>0</v>
      </c>
      <c r="EM82" s="139">
        <f t="shared" si="273"/>
        <v>0</v>
      </c>
      <c r="EN82" s="139">
        <f t="shared" si="274"/>
        <v>0</v>
      </c>
      <c r="EO82" s="139">
        <f t="shared" si="275"/>
        <v>0</v>
      </c>
      <c r="EP82" s="139">
        <f t="shared" si="276"/>
        <v>0</v>
      </c>
      <c r="EQ82" s="139">
        <f t="shared" si="277"/>
        <v>0</v>
      </c>
      <c r="ER82" s="139">
        <f t="shared" si="278"/>
        <v>0</v>
      </c>
      <c r="ES82" s="139">
        <f t="shared" si="279"/>
        <v>0</v>
      </c>
      <c r="ET82" s="139">
        <f t="shared" si="280"/>
        <v>0</v>
      </c>
      <c r="EU82" s="139">
        <f t="shared" si="281"/>
        <v>0</v>
      </c>
      <c r="EV82" s="139">
        <f t="shared" si="282"/>
        <v>0</v>
      </c>
      <c r="EW82" s="139">
        <f t="shared" si="283"/>
        <v>0</v>
      </c>
      <c r="EX82" s="139">
        <f t="shared" si="284"/>
        <v>0</v>
      </c>
      <c r="EY82" s="139">
        <f t="shared" si="285"/>
        <v>0</v>
      </c>
      <c r="EZ82" s="139">
        <f t="shared" si="286"/>
        <v>0</v>
      </c>
      <c r="FA82" s="139">
        <f t="shared" si="287"/>
        <v>0</v>
      </c>
      <c r="FB82" s="139">
        <f t="shared" si="288"/>
        <v>0</v>
      </c>
      <c r="FC82" s="139">
        <f t="shared" si="289"/>
        <v>0</v>
      </c>
      <c r="FD82" s="139">
        <f t="shared" si="290"/>
        <v>0</v>
      </c>
      <c r="FE82" s="139">
        <f t="shared" si="291"/>
        <v>0</v>
      </c>
      <c r="FF82" s="139">
        <f t="shared" si="292"/>
        <v>0</v>
      </c>
      <c r="FG82" s="139">
        <f t="shared" si="293"/>
        <v>0</v>
      </c>
      <c r="FH82" s="139">
        <f t="shared" si="294"/>
        <v>0</v>
      </c>
      <c r="FI82" s="139">
        <f t="shared" si="295"/>
        <v>0</v>
      </c>
      <c r="FJ82" s="139">
        <f t="shared" si="296"/>
        <v>0</v>
      </c>
      <c r="FK82" s="139">
        <f t="shared" si="297"/>
        <v>0</v>
      </c>
      <c r="FL82" s="139">
        <f t="shared" si="298"/>
        <v>0</v>
      </c>
      <c r="FM82" s="139">
        <f t="shared" si="299"/>
        <v>0</v>
      </c>
      <c r="FN82" s="139">
        <f t="shared" si="300"/>
        <v>0</v>
      </c>
      <c r="FO82" s="139">
        <f t="shared" si="301"/>
        <v>0</v>
      </c>
      <c r="FP82" s="139">
        <f t="shared" si="302"/>
        <v>0</v>
      </c>
      <c r="FQ82" s="139">
        <f t="shared" si="303"/>
        <v>0</v>
      </c>
      <c r="FR82" s="139">
        <f t="shared" si="304"/>
        <v>0</v>
      </c>
      <c r="FS82" s="139">
        <f t="shared" si="305"/>
        <v>0</v>
      </c>
      <c r="FT82" s="139">
        <f t="shared" si="306"/>
        <v>0</v>
      </c>
      <c r="FU82" s="139">
        <f t="shared" si="307"/>
        <v>0</v>
      </c>
      <c r="FV82" s="139">
        <f t="shared" si="308"/>
        <v>0</v>
      </c>
      <c r="FW82" s="139">
        <f t="shared" si="309"/>
        <v>0</v>
      </c>
      <c r="FX82" s="139">
        <f t="shared" si="310"/>
        <v>0</v>
      </c>
      <c r="FY82" s="139">
        <f t="shared" si="311"/>
        <v>0</v>
      </c>
      <c r="FZ82" s="139">
        <f t="shared" si="312"/>
        <v>0</v>
      </c>
      <c r="GA82" s="139">
        <f t="shared" si="313"/>
        <v>0</v>
      </c>
      <c r="GB82" s="139">
        <f t="shared" si="314"/>
        <v>0</v>
      </c>
      <c r="GC82" s="139">
        <f t="shared" si="315"/>
        <v>0</v>
      </c>
      <c r="GD82" s="139">
        <f t="shared" si="316"/>
        <v>0</v>
      </c>
      <c r="GE82" s="139">
        <f t="shared" si="317"/>
        <v>0</v>
      </c>
      <c r="GF82" s="139">
        <f t="shared" si="318"/>
        <v>0</v>
      </c>
      <c r="GG82" s="139">
        <f t="shared" si="319"/>
        <v>0</v>
      </c>
      <c r="GH82" s="139">
        <f t="shared" si="320"/>
        <v>0</v>
      </c>
      <c r="GI82" s="139">
        <f t="shared" si="321"/>
        <v>0</v>
      </c>
      <c r="GJ82" s="139">
        <f t="shared" si="322"/>
        <v>0</v>
      </c>
      <c r="GK82" s="139">
        <f t="shared" si="323"/>
        <v>0</v>
      </c>
      <c r="GL82" s="139">
        <f t="shared" si="324"/>
        <v>0</v>
      </c>
      <c r="GM82" s="140">
        <f t="shared" si="223"/>
        <v>0</v>
      </c>
      <c r="GN82" s="195">
        <f t="shared" si="227"/>
        <v>0</v>
      </c>
      <c r="GO82" s="85" t="str">
        <f t="shared" si="228"/>
        <v>SANTIAGO TAMAYO</v>
      </c>
      <c r="GP82" s="95" t="str">
        <f t="shared" si="229"/>
        <v>CCC</v>
      </c>
      <c r="GQ82" s="316">
        <f t="shared" si="224"/>
        <v>77</v>
      </c>
      <c r="GR82" s="354">
        <f t="shared" si="230"/>
        <v>0</v>
      </c>
    </row>
    <row r="83" spans="1:200" ht="12.75" x14ac:dyDescent="0.2">
      <c r="A83" s="79">
        <f t="shared" si="231"/>
        <v>0</v>
      </c>
      <c r="B83" s="38" t="s">
        <v>195</v>
      </c>
      <c r="C83" s="77" t="s">
        <v>109</v>
      </c>
      <c r="D83" s="179">
        <v>38434</v>
      </c>
      <c r="E83" s="86" t="str">
        <f t="shared" si="225"/>
        <v>JUV</v>
      </c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244">
        <f t="shared" si="226"/>
        <v>0</v>
      </c>
      <c r="CW83" s="139">
        <f t="shared" si="232"/>
        <v>0</v>
      </c>
      <c r="CX83" s="139">
        <f t="shared" si="233"/>
        <v>0</v>
      </c>
      <c r="CY83" s="139">
        <f t="shared" si="234"/>
        <v>0</v>
      </c>
      <c r="CZ83" s="139">
        <f t="shared" si="235"/>
        <v>0</v>
      </c>
      <c r="DA83" s="139">
        <f t="shared" si="236"/>
        <v>0</v>
      </c>
      <c r="DB83" s="139">
        <f t="shared" si="237"/>
        <v>0</v>
      </c>
      <c r="DC83" s="139">
        <f t="shared" si="238"/>
        <v>0</v>
      </c>
      <c r="DD83" s="139">
        <f t="shared" si="239"/>
        <v>0</v>
      </c>
      <c r="DE83" s="139">
        <f t="shared" si="240"/>
        <v>0</v>
      </c>
      <c r="DF83" s="139">
        <f t="shared" si="241"/>
        <v>0</v>
      </c>
      <c r="DG83" s="139">
        <f t="shared" si="242"/>
        <v>0</v>
      </c>
      <c r="DH83" s="139">
        <f t="shared" si="325"/>
        <v>0</v>
      </c>
      <c r="DI83" s="139">
        <f t="shared" si="243"/>
        <v>0</v>
      </c>
      <c r="DJ83" s="139">
        <f t="shared" si="244"/>
        <v>0</v>
      </c>
      <c r="DK83" s="139">
        <f t="shared" si="245"/>
        <v>0</v>
      </c>
      <c r="DL83" s="139">
        <f t="shared" si="246"/>
        <v>0</v>
      </c>
      <c r="DM83" s="139">
        <f t="shared" si="247"/>
        <v>0</v>
      </c>
      <c r="DN83" s="139">
        <f t="shared" si="248"/>
        <v>0</v>
      </c>
      <c r="DO83" s="139">
        <f t="shared" si="249"/>
        <v>0</v>
      </c>
      <c r="DP83" s="139">
        <f t="shared" si="250"/>
        <v>0</v>
      </c>
      <c r="DQ83" s="139">
        <f t="shared" si="251"/>
        <v>0</v>
      </c>
      <c r="DR83" s="139">
        <f t="shared" si="252"/>
        <v>0</v>
      </c>
      <c r="DS83" s="139">
        <f t="shared" si="253"/>
        <v>0</v>
      </c>
      <c r="DT83" s="139">
        <f t="shared" si="254"/>
        <v>0</v>
      </c>
      <c r="DU83" s="139">
        <f t="shared" si="255"/>
        <v>0</v>
      </c>
      <c r="DV83" s="139">
        <f t="shared" si="256"/>
        <v>0</v>
      </c>
      <c r="DW83" s="139">
        <f t="shared" si="257"/>
        <v>0</v>
      </c>
      <c r="DX83" s="139">
        <f t="shared" si="258"/>
        <v>0</v>
      </c>
      <c r="DY83" s="139">
        <f t="shared" si="259"/>
        <v>0</v>
      </c>
      <c r="DZ83" s="139">
        <f t="shared" si="260"/>
        <v>0</v>
      </c>
      <c r="EA83" s="139">
        <f t="shared" si="261"/>
        <v>0</v>
      </c>
      <c r="EB83" s="139">
        <f t="shared" si="262"/>
        <v>0</v>
      </c>
      <c r="EC83" s="139">
        <f t="shared" si="263"/>
        <v>0</v>
      </c>
      <c r="ED83" s="139">
        <f t="shared" si="264"/>
        <v>0</v>
      </c>
      <c r="EE83" s="139">
        <f t="shared" si="265"/>
        <v>0</v>
      </c>
      <c r="EF83" s="139">
        <f t="shared" si="266"/>
        <v>0</v>
      </c>
      <c r="EG83" s="139">
        <f t="shared" si="267"/>
        <v>0</v>
      </c>
      <c r="EH83" s="139">
        <f t="shared" si="268"/>
        <v>0</v>
      </c>
      <c r="EI83" s="139">
        <f t="shared" si="269"/>
        <v>0</v>
      </c>
      <c r="EJ83" s="139">
        <f t="shared" si="270"/>
        <v>0</v>
      </c>
      <c r="EK83" s="139">
        <f t="shared" si="271"/>
        <v>0</v>
      </c>
      <c r="EL83" s="139">
        <f t="shared" si="272"/>
        <v>0</v>
      </c>
      <c r="EM83" s="139">
        <f t="shared" si="273"/>
        <v>0</v>
      </c>
      <c r="EN83" s="139">
        <f t="shared" si="274"/>
        <v>0</v>
      </c>
      <c r="EO83" s="139">
        <f t="shared" si="275"/>
        <v>0</v>
      </c>
      <c r="EP83" s="139">
        <f t="shared" si="276"/>
        <v>0</v>
      </c>
      <c r="EQ83" s="139">
        <f t="shared" si="277"/>
        <v>0</v>
      </c>
      <c r="ER83" s="139">
        <f t="shared" si="278"/>
        <v>0</v>
      </c>
      <c r="ES83" s="139">
        <f t="shared" si="279"/>
        <v>0</v>
      </c>
      <c r="ET83" s="139">
        <f t="shared" si="280"/>
        <v>0</v>
      </c>
      <c r="EU83" s="139">
        <f t="shared" si="281"/>
        <v>0</v>
      </c>
      <c r="EV83" s="139">
        <f t="shared" si="282"/>
        <v>0</v>
      </c>
      <c r="EW83" s="139">
        <f t="shared" si="283"/>
        <v>0</v>
      </c>
      <c r="EX83" s="139">
        <f t="shared" si="284"/>
        <v>0</v>
      </c>
      <c r="EY83" s="139">
        <f t="shared" si="285"/>
        <v>0</v>
      </c>
      <c r="EZ83" s="139">
        <f t="shared" si="286"/>
        <v>0</v>
      </c>
      <c r="FA83" s="139">
        <f t="shared" si="287"/>
        <v>0</v>
      </c>
      <c r="FB83" s="139">
        <f t="shared" si="288"/>
        <v>0</v>
      </c>
      <c r="FC83" s="139">
        <f t="shared" si="289"/>
        <v>0</v>
      </c>
      <c r="FD83" s="139">
        <f t="shared" si="290"/>
        <v>0</v>
      </c>
      <c r="FE83" s="139">
        <f t="shared" si="291"/>
        <v>0</v>
      </c>
      <c r="FF83" s="139">
        <f t="shared" si="292"/>
        <v>0</v>
      </c>
      <c r="FG83" s="139">
        <f t="shared" si="293"/>
        <v>0</v>
      </c>
      <c r="FH83" s="139">
        <f t="shared" si="294"/>
        <v>0</v>
      </c>
      <c r="FI83" s="139">
        <f t="shared" si="295"/>
        <v>0</v>
      </c>
      <c r="FJ83" s="139">
        <f t="shared" si="296"/>
        <v>0</v>
      </c>
      <c r="FK83" s="139">
        <f t="shared" si="297"/>
        <v>0</v>
      </c>
      <c r="FL83" s="139">
        <f t="shared" si="298"/>
        <v>0</v>
      </c>
      <c r="FM83" s="139">
        <f t="shared" si="299"/>
        <v>0</v>
      </c>
      <c r="FN83" s="139">
        <f t="shared" si="300"/>
        <v>0</v>
      </c>
      <c r="FO83" s="139">
        <f t="shared" si="301"/>
        <v>0</v>
      </c>
      <c r="FP83" s="139">
        <f t="shared" si="302"/>
        <v>0</v>
      </c>
      <c r="FQ83" s="139">
        <f t="shared" si="303"/>
        <v>0</v>
      </c>
      <c r="FR83" s="139">
        <f t="shared" si="304"/>
        <v>0</v>
      </c>
      <c r="FS83" s="139">
        <f t="shared" si="305"/>
        <v>0</v>
      </c>
      <c r="FT83" s="139">
        <f t="shared" si="306"/>
        <v>0</v>
      </c>
      <c r="FU83" s="139">
        <f t="shared" si="307"/>
        <v>0</v>
      </c>
      <c r="FV83" s="139">
        <f t="shared" si="308"/>
        <v>0</v>
      </c>
      <c r="FW83" s="139">
        <f t="shared" si="309"/>
        <v>0</v>
      </c>
      <c r="FX83" s="139">
        <f t="shared" si="310"/>
        <v>0</v>
      </c>
      <c r="FY83" s="139">
        <f t="shared" si="311"/>
        <v>0</v>
      </c>
      <c r="FZ83" s="139">
        <f t="shared" si="312"/>
        <v>0</v>
      </c>
      <c r="GA83" s="139">
        <f t="shared" si="313"/>
        <v>0</v>
      </c>
      <c r="GB83" s="139">
        <f t="shared" si="314"/>
        <v>0</v>
      </c>
      <c r="GC83" s="139">
        <f t="shared" si="315"/>
        <v>0</v>
      </c>
      <c r="GD83" s="139">
        <f t="shared" si="316"/>
        <v>0</v>
      </c>
      <c r="GE83" s="139">
        <f t="shared" si="317"/>
        <v>0</v>
      </c>
      <c r="GF83" s="139">
        <f t="shared" si="318"/>
        <v>0</v>
      </c>
      <c r="GG83" s="139">
        <f t="shared" si="319"/>
        <v>0</v>
      </c>
      <c r="GH83" s="139">
        <f t="shared" si="320"/>
        <v>0</v>
      </c>
      <c r="GI83" s="139">
        <f t="shared" si="321"/>
        <v>0</v>
      </c>
      <c r="GJ83" s="139">
        <f t="shared" si="322"/>
        <v>0</v>
      </c>
      <c r="GK83" s="139">
        <f t="shared" si="323"/>
        <v>0</v>
      </c>
      <c r="GL83" s="139">
        <f t="shared" si="324"/>
        <v>0</v>
      </c>
      <c r="GM83" s="101">
        <f t="shared" si="223"/>
        <v>0</v>
      </c>
      <c r="GN83" s="244">
        <f t="shared" si="227"/>
        <v>0</v>
      </c>
      <c r="GO83" s="85" t="str">
        <f t="shared" si="228"/>
        <v>SEBASTIAN A. NAVARRO V,</v>
      </c>
      <c r="GP83" s="95" t="str">
        <f t="shared" si="229"/>
        <v>VAGC</v>
      </c>
      <c r="GQ83" s="316">
        <f t="shared" si="224"/>
        <v>78</v>
      </c>
      <c r="GR83" s="354">
        <f t="shared" si="230"/>
        <v>0</v>
      </c>
    </row>
    <row r="84" spans="1:200" ht="12.75" x14ac:dyDescent="0.2">
      <c r="A84" s="79">
        <f t="shared" si="231"/>
        <v>0</v>
      </c>
      <c r="B84" s="38" t="s">
        <v>196</v>
      </c>
      <c r="C84" s="77" t="s">
        <v>132</v>
      </c>
      <c r="D84" s="179">
        <v>38502</v>
      </c>
      <c r="E84" s="86" t="str">
        <f t="shared" si="225"/>
        <v>JUV</v>
      </c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95">
        <f t="shared" si="226"/>
        <v>0</v>
      </c>
      <c r="CW84" s="139">
        <f t="shared" si="232"/>
        <v>0</v>
      </c>
      <c r="CX84" s="139">
        <f t="shared" si="233"/>
        <v>0</v>
      </c>
      <c r="CY84" s="139">
        <f t="shared" si="234"/>
        <v>0</v>
      </c>
      <c r="CZ84" s="139">
        <f t="shared" si="235"/>
        <v>0</v>
      </c>
      <c r="DA84" s="139">
        <f t="shared" si="236"/>
        <v>0</v>
      </c>
      <c r="DB84" s="139">
        <f t="shared" si="237"/>
        <v>0</v>
      </c>
      <c r="DC84" s="139">
        <f t="shared" si="238"/>
        <v>0</v>
      </c>
      <c r="DD84" s="139">
        <f t="shared" si="239"/>
        <v>0</v>
      </c>
      <c r="DE84" s="139">
        <f t="shared" si="240"/>
        <v>0</v>
      </c>
      <c r="DF84" s="139">
        <f t="shared" si="241"/>
        <v>0</v>
      </c>
      <c r="DG84" s="139">
        <f t="shared" si="242"/>
        <v>0</v>
      </c>
      <c r="DH84" s="139">
        <f t="shared" si="325"/>
        <v>0</v>
      </c>
      <c r="DI84" s="139">
        <f t="shared" si="243"/>
        <v>0</v>
      </c>
      <c r="DJ84" s="139">
        <f t="shared" si="244"/>
        <v>0</v>
      </c>
      <c r="DK84" s="139">
        <f t="shared" si="245"/>
        <v>0</v>
      </c>
      <c r="DL84" s="139">
        <f t="shared" si="246"/>
        <v>0</v>
      </c>
      <c r="DM84" s="139">
        <f t="shared" si="247"/>
        <v>0</v>
      </c>
      <c r="DN84" s="139">
        <f t="shared" si="248"/>
        <v>0</v>
      </c>
      <c r="DO84" s="139">
        <f t="shared" si="249"/>
        <v>0</v>
      </c>
      <c r="DP84" s="139">
        <f t="shared" si="250"/>
        <v>0</v>
      </c>
      <c r="DQ84" s="139">
        <f t="shared" si="251"/>
        <v>0</v>
      </c>
      <c r="DR84" s="139">
        <f t="shared" si="252"/>
        <v>0</v>
      </c>
      <c r="DS84" s="139">
        <f t="shared" si="253"/>
        <v>0</v>
      </c>
      <c r="DT84" s="139">
        <f t="shared" si="254"/>
        <v>0</v>
      </c>
      <c r="DU84" s="139">
        <f t="shared" si="255"/>
        <v>0</v>
      </c>
      <c r="DV84" s="139">
        <f t="shared" si="256"/>
        <v>0</v>
      </c>
      <c r="DW84" s="139">
        <f t="shared" si="257"/>
        <v>0</v>
      </c>
      <c r="DX84" s="139">
        <f t="shared" si="258"/>
        <v>0</v>
      </c>
      <c r="DY84" s="139">
        <f t="shared" si="259"/>
        <v>0</v>
      </c>
      <c r="DZ84" s="139">
        <f t="shared" si="260"/>
        <v>0</v>
      </c>
      <c r="EA84" s="139">
        <f t="shared" si="261"/>
        <v>0</v>
      </c>
      <c r="EB84" s="139">
        <f t="shared" si="262"/>
        <v>0</v>
      </c>
      <c r="EC84" s="139">
        <f t="shared" si="263"/>
        <v>0</v>
      </c>
      <c r="ED84" s="139">
        <f t="shared" si="264"/>
        <v>0</v>
      </c>
      <c r="EE84" s="139">
        <f t="shared" si="265"/>
        <v>0</v>
      </c>
      <c r="EF84" s="139">
        <f t="shared" si="266"/>
        <v>0</v>
      </c>
      <c r="EG84" s="139">
        <f t="shared" si="267"/>
        <v>0</v>
      </c>
      <c r="EH84" s="139">
        <f t="shared" si="268"/>
        <v>0</v>
      </c>
      <c r="EI84" s="139">
        <f t="shared" si="269"/>
        <v>0</v>
      </c>
      <c r="EJ84" s="139">
        <f t="shared" si="270"/>
        <v>0</v>
      </c>
      <c r="EK84" s="139">
        <f t="shared" si="271"/>
        <v>0</v>
      </c>
      <c r="EL84" s="139">
        <f t="shared" si="272"/>
        <v>0</v>
      </c>
      <c r="EM84" s="139">
        <f t="shared" si="273"/>
        <v>0</v>
      </c>
      <c r="EN84" s="139">
        <f t="shared" si="274"/>
        <v>0</v>
      </c>
      <c r="EO84" s="139">
        <f t="shared" si="275"/>
        <v>0</v>
      </c>
      <c r="EP84" s="139">
        <f t="shared" si="276"/>
        <v>0</v>
      </c>
      <c r="EQ84" s="139">
        <f t="shared" si="277"/>
        <v>0</v>
      </c>
      <c r="ER84" s="139">
        <f t="shared" si="278"/>
        <v>0</v>
      </c>
      <c r="ES84" s="139">
        <f t="shared" si="279"/>
        <v>0</v>
      </c>
      <c r="ET84" s="139">
        <f t="shared" si="280"/>
        <v>0</v>
      </c>
      <c r="EU84" s="139">
        <f t="shared" si="281"/>
        <v>0</v>
      </c>
      <c r="EV84" s="139">
        <f t="shared" si="282"/>
        <v>0</v>
      </c>
      <c r="EW84" s="139">
        <f t="shared" si="283"/>
        <v>0</v>
      </c>
      <c r="EX84" s="139">
        <f t="shared" si="284"/>
        <v>0</v>
      </c>
      <c r="EY84" s="139">
        <f t="shared" si="285"/>
        <v>0</v>
      </c>
      <c r="EZ84" s="139">
        <f t="shared" si="286"/>
        <v>0</v>
      </c>
      <c r="FA84" s="139">
        <f t="shared" si="287"/>
        <v>0</v>
      </c>
      <c r="FB84" s="139">
        <f t="shared" si="288"/>
        <v>0</v>
      </c>
      <c r="FC84" s="139">
        <f t="shared" si="289"/>
        <v>0</v>
      </c>
      <c r="FD84" s="139">
        <f t="shared" si="290"/>
        <v>0</v>
      </c>
      <c r="FE84" s="139">
        <f t="shared" si="291"/>
        <v>0</v>
      </c>
      <c r="FF84" s="139">
        <f t="shared" si="292"/>
        <v>0</v>
      </c>
      <c r="FG84" s="139">
        <f t="shared" si="293"/>
        <v>0</v>
      </c>
      <c r="FH84" s="139">
        <f t="shared" si="294"/>
        <v>0</v>
      </c>
      <c r="FI84" s="139">
        <f t="shared" si="295"/>
        <v>0</v>
      </c>
      <c r="FJ84" s="139">
        <f t="shared" si="296"/>
        <v>0</v>
      </c>
      <c r="FK84" s="139">
        <f t="shared" si="297"/>
        <v>0</v>
      </c>
      <c r="FL84" s="139">
        <f t="shared" si="298"/>
        <v>0</v>
      </c>
      <c r="FM84" s="139">
        <f t="shared" si="299"/>
        <v>0</v>
      </c>
      <c r="FN84" s="139">
        <f t="shared" si="300"/>
        <v>0</v>
      </c>
      <c r="FO84" s="139">
        <f t="shared" si="301"/>
        <v>0</v>
      </c>
      <c r="FP84" s="139">
        <f t="shared" si="302"/>
        <v>0</v>
      </c>
      <c r="FQ84" s="139">
        <f t="shared" si="303"/>
        <v>0</v>
      </c>
      <c r="FR84" s="139">
        <f t="shared" si="304"/>
        <v>0</v>
      </c>
      <c r="FS84" s="139">
        <f t="shared" si="305"/>
        <v>0</v>
      </c>
      <c r="FT84" s="139">
        <f t="shared" si="306"/>
        <v>0</v>
      </c>
      <c r="FU84" s="139">
        <f t="shared" si="307"/>
        <v>0</v>
      </c>
      <c r="FV84" s="139">
        <f t="shared" si="308"/>
        <v>0</v>
      </c>
      <c r="FW84" s="139">
        <f t="shared" si="309"/>
        <v>0</v>
      </c>
      <c r="FX84" s="139">
        <f t="shared" si="310"/>
        <v>0</v>
      </c>
      <c r="FY84" s="139">
        <f t="shared" si="311"/>
        <v>0</v>
      </c>
      <c r="FZ84" s="139">
        <f t="shared" si="312"/>
        <v>0</v>
      </c>
      <c r="GA84" s="139">
        <f t="shared" si="313"/>
        <v>0</v>
      </c>
      <c r="GB84" s="139">
        <f t="shared" si="314"/>
        <v>0</v>
      </c>
      <c r="GC84" s="139">
        <f t="shared" si="315"/>
        <v>0</v>
      </c>
      <c r="GD84" s="139">
        <f t="shared" si="316"/>
        <v>0</v>
      </c>
      <c r="GE84" s="139">
        <f t="shared" si="317"/>
        <v>0</v>
      </c>
      <c r="GF84" s="139">
        <f t="shared" si="318"/>
        <v>0</v>
      </c>
      <c r="GG84" s="139">
        <f t="shared" si="319"/>
        <v>0</v>
      </c>
      <c r="GH84" s="139">
        <f t="shared" si="320"/>
        <v>0</v>
      </c>
      <c r="GI84" s="139">
        <f t="shared" si="321"/>
        <v>0</v>
      </c>
      <c r="GJ84" s="139">
        <f t="shared" si="322"/>
        <v>0</v>
      </c>
      <c r="GK84" s="139">
        <f t="shared" si="323"/>
        <v>0</v>
      </c>
      <c r="GL84" s="130">
        <f t="shared" si="324"/>
        <v>0</v>
      </c>
      <c r="GM84" s="101">
        <f t="shared" si="223"/>
        <v>0</v>
      </c>
      <c r="GN84" s="195">
        <f t="shared" si="227"/>
        <v>0</v>
      </c>
      <c r="GO84" s="85" t="str">
        <f t="shared" si="228"/>
        <v>SEBASTIAN PANTICH</v>
      </c>
      <c r="GP84" s="95" t="str">
        <f t="shared" si="229"/>
        <v>BGC</v>
      </c>
      <c r="GQ84" s="316">
        <f t="shared" si="224"/>
        <v>79</v>
      </c>
      <c r="GR84" s="354">
        <f t="shared" si="230"/>
        <v>0</v>
      </c>
    </row>
    <row r="85" spans="1:200" ht="12.75" x14ac:dyDescent="0.2">
      <c r="A85" s="79">
        <f t="shared" si="231"/>
        <v>0</v>
      </c>
      <c r="B85" s="38" t="s">
        <v>197</v>
      </c>
      <c r="C85" s="61" t="s">
        <v>142</v>
      </c>
      <c r="D85" s="179">
        <v>38617</v>
      </c>
      <c r="E85" s="86" t="str">
        <f t="shared" si="225"/>
        <v>JUV</v>
      </c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95">
        <f t="shared" si="226"/>
        <v>0</v>
      </c>
      <c r="CW85" s="139">
        <f t="shared" si="232"/>
        <v>0</v>
      </c>
      <c r="CX85" s="139">
        <f t="shared" si="233"/>
        <v>0</v>
      </c>
      <c r="CY85" s="139">
        <f t="shared" si="234"/>
        <v>0</v>
      </c>
      <c r="CZ85" s="139">
        <f t="shared" si="235"/>
        <v>0</v>
      </c>
      <c r="DA85" s="139">
        <f t="shared" si="236"/>
        <v>0</v>
      </c>
      <c r="DB85" s="139">
        <f t="shared" si="237"/>
        <v>0</v>
      </c>
      <c r="DC85" s="139">
        <f t="shared" si="238"/>
        <v>0</v>
      </c>
      <c r="DD85" s="139">
        <f t="shared" si="239"/>
        <v>0</v>
      </c>
      <c r="DE85" s="139">
        <f t="shared" si="240"/>
        <v>0</v>
      </c>
      <c r="DF85" s="139">
        <f t="shared" si="241"/>
        <v>0</v>
      </c>
      <c r="DG85" s="139">
        <f t="shared" si="242"/>
        <v>0</v>
      </c>
      <c r="DH85" s="139">
        <f t="shared" si="325"/>
        <v>0</v>
      </c>
      <c r="DI85" s="139">
        <f t="shared" si="243"/>
        <v>0</v>
      </c>
      <c r="DJ85" s="139">
        <f t="shared" si="244"/>
        <v>0</v>
      </c>
      <c r="DK85" s="139">
        <f t="shared" si="245"/>
        <v>0</v>
      </c>
      <c r="DL85" s="139">
        <f t="shared" si="246"/>
        <v>0</v>
      </c>
      <c r="DM85" s="139">
        <f t="shared" si="247"/>
        <v>0</v>
      </c>
      <c r="DN85" s="139">
        <f t="shared" si="248"/>
        <v>0</v>
      </c>
      <c r="DO85" s="139">
        <f t="shared" si="249"/>
        <v>0</v>
      </c>
      <c r="DP85" s="139">
        <f t="shared" si="250"/>
        <v>0</v>
      </c>
      <c r="DQ85" s="139">
        <f t="shared" si="251"/>
        <v>0</v>
      </c>
      <c r="DR85" s="139">
        <f t="shared" si="252"/>
        <v>0</v>
      </c>
      <c r="DS85" s="139">
        <f t="shared" si="253"/>
        <v>0</v>
      </c>
      <c r="DT85" s="139">
        <f t="shared" si="254"/>
        <v>0</v>
      </c>
      <c r="DU85" s="139">
        <f t="shared" si="255"/>
        <v>0</v>
      </c>
      <c r="DV85" s="139">
        <f t="shared" si="256"/>
        <v>0</v>
      </c>
      <c r="DW85" s="139">
        <f t="shared" si="257"/>
        <v>0</v>
      </c>
      <c r="DX85" s="139">
        <f t="shared" si="258"/>
        <v>0</v>
      </c>
      <c r="DY85" s="139">
        <f t="shared" si="259"/>
        <v>0</v>
      </c>
      <c r="DZ85" s="139">
        <f t="shared" si="260"/>
        <v>0</v>
      </c>
      <c r="EA85" s="139">
        <f t="shared" si="261"/>
        <v>0</v>
      </c>
      <c r="EB85" s="139">
        <f t="shared" si="262"/>
        <v>0</v>
      </c>
      <c r="EC85" s="139">
        <f t="shared" si="263"/>
        <v>0</v>
      </c>
      <c r="ED85" s="139">
        <f t="shared" si="264"/>
        <v>0</v>
      </c>
      <c r="EE85" s="139">
        <f t="shared" si="265"/>
        <v>0</v>
      </c>
      <c r="EF85" s="139">
        <f t="shared" si="266"/>
        <v>0</v>
      </c>
      <c r="EG85" s="139">
        <f t="shared" si="267"/>
        <v>0</v>
      </c>
      <c r="EH85" s="139">
        <f t="shared" si="268"/>
        <v>0</v>
      </c>
      <c r="EI85" s="139">
        <f t="shared" si="269"/>
        <v>0</v>
      </c>
      <c r="EJ85" s="139">
        <f t="shared" si="270"/>
        <v>0</v>
      </c>
      <c r="EK85" s="139">
        <f t="shared" si="271"/>
        <v>0</v>
      </c>
      <c r="EL85" s="139">
        <f t="shared" si="272"/>
        <v>0</v>
      </c>
      <c r="EM85" s="139">
        <f t="shared" si="273"/>
        <v>0</v>
      </c>
      <c r="EN85" s="139">
        <f t="shared" si="274"/>
        <v>0</v>
      </c>
      <c r="EO85" s="139">
        <f t="shared" si="275"/>
        <v>0</v>
      </c>
      <c r="EP85" s="139">
        <f t="shared" si="276"/>
        <v>0</v>
      </c>
      <c r="EQ85" s="139">
        <f t="shared" si="277"/>
        <v>0</v>
      </c>
      <c r="ER85" s="139">
        <f t="shared" si="278"/>
        <v>0</v>
      </c>
      <c r="ES85" s="139">
        <f t="shared" si="279"/>
        <v>0</v>
      </c>
      <c r="ET85" s="139">
        <f t="shared" si="280"/>
        <v>0</v>
      </c>
      <c r="EU85" s="139">
        <f t="shared" si="281"/>
        <v>0</v>
      </c>
      <c r="EV85" s="139">
        <f t="shared" si="282"/>
        <v>0</v>
      </c>
      <c r="EW85" s="139">
        <f t="shared" si="283"/>
        <v>0</v>
      </c>
      <c r="EX85" s="139">
        <f t="shared" si="284"/>
        <v>0</v>
      </c>
      <c r="EY85" s="139">
        <f t="shared" si="285"/>
        <v>0</v>
      </c>
      <c r="EZ85" s="139">
        <f t="shared" si="286"/>
        <v>0</v>
      </c>
      <c r="FA85" s="139">
        <f t="shared" si="287"/>
        <v>0</v>
      </c>
      <c r="FB85" s="139">
        <f t="shared" si="288"/>
        <v>0</v>
      </c>
      <c r="FC85" s="139">
        <f t="shared" si="289"/>
        <v>0</v>
      </c>
      <c r="FD85" s="139">
        <f t="shared" si="290"/>
        <v>0</v>
      </c>
      <c r="FE85" s="139">
        <f t="shared" si="291"/>
        <v>0</v>
      </c>
      <c r="FF85" s="139">
        <f t="shared" si="292"/>
        <v>0</v>
      </c>
      <c r="FG85" s="139">
        <f t="shared" si="293"/>
        <v>0</v>
      </c>
      <c r="FH85" s="139">
        <f t="shared" si="294"/>
        <v>0</v>
      </c>
      <c r="FI85" s="139">
        <f t="shared" si="295"/>
        <v>0</v>
      </c>
      <c r="FJ85" s="139">
        <f t="shared" si="296"/>
        <v>0</v>
      </c>
      <c r="FK85" s="139">
        <f t="shared" si="297"/>
        <v>0</v>
      </c>
      <c r="FL85" s="139">
        <f t="shared" si="298"/>
        <v>0</v>
      </c>
      <c r="FM85" s="139">
        <f t="shared" si="299"/>
        <v>0</v>
      </c>
      <c r="FN85" s="139">
        <f t="shared" si="300"/>
        <v>0</v>
      </c>
      <c r="FO85" s="139">
        <f t="shared" si="301"/>
        <v>0</v>
      </c>
      <c r="FP85" s="139">
        <f t="shared" si="302"/>
        <v>0</v>
      </c>
      <c r="FQ85" s="139">
        <f t="shared" si="303"/>
        <v>0</v>
      </c>
      <c r="FR85" s="139">
        <f t="shared" si="304"/>
        <v>0</v>
      </c>
      <c r="FS85" s="139">
        <f t="shared" si="305"/>
        <v>0</v>
      </c>
      <c r="FT85" s="139">
        <f t="shared" si="306"/>
        <v>0</v>
      </c>
      <c r="FU85" s="139">
        <f t="shared" si="307"/>
        <v>0</v>
      </c>
      <c r="FV85" s="139">
        <f t="shared" si="308"/>
        <v>0</v>
      </c>
      <c r="FW85" s="139">
        <f t="shared" si="309"/>
        <v>0</v>
      </c>
      <c r="FX85" s="139">
        <f t="shared" si="310"/>
        <v>0</v>
      </c>
      <c r="FY85" s="139">
        <f t="shared" si="311"/>
        <v>0</v>
      </c>
      <c r="FZ85" s="139">
        <f t="shared" si="312"/>
        <v>0</v>
      </c>
      <c r="GA85" s="139">
        <f t="shared" si="313"/>
        <v>0</v>
      </c>
      <c r="GB85" s="139">
        <f t="shared" si="314"/>
        <v>0</v>
      </c>
      <c r="GC85" s="139">
        <f t="shared" si="315"/>
        <v>0</v>
      </c>
      <c r="GD85" s="139">
        <f t="shared" si="316"/>
        <v>0</v>
      </c>
      <c r="GE85" s="139">
        <f t="shared" si="317"/>
        <v>0</v>
      </c>
      <c r="GF85" s="139">
        <f t="shared" si="318"/>
        <v>0</v>
      </c>
      <c r="GG85" s="139">
        <f t="shared" si="319"/>
        <v>0</v>
      </c>
      <c r="GH85" s="139">
        <f t="shared" si="320"/>
        <v>0</v>
      </c>
      <c r="GI85" s="139">
        <f t="shared" si="321"/>
        <v>0</v>
      </c>
      <c r="GJ85" s="139">
        <f t="shared" si="322"/>
        <v>0</v>
      </c>
      <c r="GK85" s="139">
        <f t="shared" si="323"/>
        <v>0</v>
      </c>
      <c r="GL85" s="130">
        <f t="shared" si="324"/>
        <v>0</v>
      </c>
      <c r="GM85" s="101">
        <f t="shared" si="223"/>
        <v>0</v>
      </c>
      <c r="GN85" s="195">
        <f t="shared" si="227"/>
        <v>0</v>
      </c>
      <c r="GO85" s="85" t="str">
        <f t="shared" si="228"/>
        <v>SEBASTIAN TERMINI</v>
      </c>
      <c r="GP85" s="95" t="str">
        <f t="shared" si="229"/>
        <v>LSGC</v>
      </c>
      <c r="GQ85" s="316">
        <f t="shared" si="224"/>
        <v>80</v>
      </c>
      <c r="GR85" s="354">
        <f t="shared" si="230"/>
        <v>0</v>
      </c>
    </row>
    <row r="86" spans="1:200" ht="12.75" x14ac:dyDescent="0.2">
      <c r="A86" s="79">
        <f t="shared" si="231"/>
        <v>0</v>
      </c>
      <c r="B86" s="38"/>
      <c r="C86" s="61"/>
      <c r="D86" s="96"/>
      <c r="E86" s="86" t="str">
        <f t="shared" si="225"/>
        <v/>
      </c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95">
        <f t="shared" si="226"/>
        <v>0</v>
      </c>
      <c r="CW86" s="139">
        <f t="shared" si="232"/>
        <v>0</v>
      </c>
      <c r="CX86" s="139">
        <f t="shared" si="233"/>
        <v>0</v>
      </c>
      <c r="CY86" s="139">
        <f t="shared" si="234"/>
        <v>0</v>
      </c>
      <c r="CZ86" s="139">
        <f t="shared" si="235"/>
        <v>0</v>
      </c>
      <c r="DA86" s="139">
        <f t="shared" si="236"/>
        <v>0</v>
      </c>
      <c r="DB86" s="139">
        <f t="shared" si="237"/>
        <v>0</v>
      </c>
      <c r="DC86" s="139">
        <f t="shared" si="238"/>
        <v>0</v>
      </c>
      <c r="DD86" s="139">
        <f t="shared" si="239"/>
        <v>0</v>
      </c>
      <c r="DE86" s="139">
        <f t="shared" si="240"/>
        <v>0</v>
      </c>
      <c r="DF86" s="139">
        <f t="shared" si="241"/>
        <v>0</v>
      </c>
      <c r="DG86" s="139">
        <f t="shared" si="242"/>
        <v>0</v>
      </c>
      <c r="DH86" s="139">
        <f t="shared" si="325"/>
        <v>0</v>
      </c>
      <c r="DI86" s="139">
        <f t="shared" si="243"/>
        <v>0</v>
      </c>
      <c r="DJ86" s="139">
        <f t="shared" si="244"/>
        <v>0</v>
      </c>
      <c r="DK86" s="139">
        <f t="shared" si="245"/>
        <v>0</v>
      </c>
      <c r="DL86" s="139">
        <f t="shared" si="246"/>
        <v>0</v>
      </c>
      <c r="DM86" s="139">
        <f t="shared" si="247"/>
        <v>0</v>
      </c>
      <c r="DN86" s="139">
        <f t="shared" si="248"/>
        <v>0</v>
      </c>
      <c r="DO86" s="139">
        <f t="shared" si="249"/>
        <v>0</v>
      </c>
      <c r="DP86" s="139">
        <f t="shared" si="250"/>
        <v>0</v>
      </c>
      <c r="DQ86" s="139">
        <f t="shared" si="251"/>
        <v>0</v>
      </c>
      <c r="DR86" s="139">
        <f t="shared" si="252"/>
        <v>0</v>
      </c>
      <c r="DS86" s="139">
        <f t="shared" si="253"/>
        <v>0</v>
      </c>
      <c r="DT86" s="139">
        <f t="shared" si="254"/>
        <v>0</v>
      </c>
      <c r="DU86" s="139">
        <f t="shared" si="255"/>
        <v>0</v>
      </c>
      <c r="DV86" s="139">
        <f t="shared" si="256"/>
        <v>0</v>
      </c>
      <c r="DW86" s="139">
        <f t="shared" si="257"/>
        <v>0</v>
      </c>
      <c r="DX86" s="139">
        <f t="shared" si="258"/>
        <v>0</v>
      </c>
      <c r="DY86" s="139">
        <f t="shared" si="259"/>
        <v>0</v>
      </c>
      <c r="DZ86" s="139">
        <f t="shared" si="260"/>
        <v>0</v>
      </c>
      <c r="EA86" s="139">
        <f t="shared" si="261"/>
        <v>0</v>
      </c>
      <c r="EB86" s="139">
        <f t="shared" si="262"/>
        <v>0</v>
      </c>
      <c r="EC86" s="139">
        <f t="shared" si="263"/>
        <v>0</v>
      </c>
      <c r="ED86" s="139">
        <f t="shared" si="264"/>
        <v>0</v>
      </c>
      <c r="EE86" s="139">
        <f t="shared" si="265"/>
        <v>0</v>
      </c>
      <c r="EF86" s="139">
        <f t="shared" si="266"/>
        <v>0</v>
      </c>
      <c r="EG86" s="139">
        <f t="shared" si="267"/>
        <v>0</v>
      </c>
      <c r="EH86" s="139">
        <f t="shared" si="268"/>
        <v>0</v>
      </c>
      <c r="EI86" s="139">
        <f t="shared" si="269"/>
        <v>0</v>
      </c>
      <c r="EJ86" s="139">
        <f t="shared" si="270"/>
        <v>0</v>
      </c>
      <c r="EK86" s="139">
        <f t="shared" si="271"/>
        <v>0</v>
      </c>
      <c r="EL86" s="139">
        <f t="shared" si="272"/>
        <v>0</v>
      </c>
      <c r="EM86" s="139">
        <f t="shared" si="273"/>
        <v>0</v>
      </c>
      <c r="EN86" s="139">
        <f t="shared" si="274"/>
        <v>0</v>
      </c>
      <c r="EO86" s="139">
        <f t="shared" si="275"/>
        <v>0</v>
      </c>
      <c r="EP86" s="139">
        <f t="shared" si="276"/>
        <v>0</v>
      </c>
      <c r="EQ86" s="139">
        <f t="shared" si="277"/>
        <v>0</v>
      </c>
      <c r="ER86" s="139">
        <f t="shared" si="278"/>
        <v>0</v>
      </c>
      <c r="ES86" s="139">
        <f t="shared" si="279"/>
        <v>0</v>
      </c>
      <c r="ET86" s="139">
        <f t="shared" si="280"/>
        <v>0</v>
      </c>
      <c r="EU86" s="139">
        <f t="shared" si="281"/>
        <v>0</v>
      </c>
      <c r="EV86" s="139">
        <f t="shared" si="282"/>
        <v>0</v>
      </c>
      <c r="EW86" s="139">
        <f t="shared" si="283"/>
        <v>0</v>
      </c>
      <c r="EX86" s="139">
        <f t="shared" si="284"/>
        <v>0</v>
      </c>
      <c r="EY86" s="139">
        <f t="shared" si="285"/>
        <v>0</v>
      </c>
      <c r="EZ86" s="139">
        <f t="shared" si="286"/>
        <v>0</v>
      </c>
      <c r="FA86" s="139">
        <f t="shared" si="287"/>
        <v>0</v>
      </c>
      <c r="FB86" s="139">
        <f t="shared" si="288"/>
        <v>0</v>
      </c>
      <c r="FC86" s="139">
        <f t="shared" si="289"/>
        <v>0</v>
      </c>
      <c r="FD86" s="139">
        <f t="shared" si="290"/>
        <v>0</v>
      </c>
      <c r="FE86" s="139">
        <f t="shared" si="291"/>
        <v>0</v>
      </c>
      <c r="FF86" s="139">
        <f t="shared" si="292"/>
        <v>0</v>
      </c>
      <c r="FG86" s="139">
        <f t="shared" si="293"/>
        <v>0</v>
      </c>
      <c r="FH86" s="139">
        <f t="shared" si="294"/>
        <v>0</v>
      </c>
      <c r="FI86" s="139">
        <f t="shared" si="295"/>
        <v>0</v>
      </c>
      <c r="FJ86" s="139">
        <f t="shared" si="296"/>
        <v>0</v>
      </c>
      <c r="FK86" s="139">
        <f t="shared" si="297"/>
        <v>0</v>
      </c>
      <c r="FL86" s="139">
        <f t="shared" si="298"/>
        <v>0</v>
      </c>
      <c r="FM86" s="139">
        <f t="shared" si="299"/>
        <v>0</v>
      </c>
      <c r="FN86" s="139">
        <f t="shared" si="300"/>
        <v>0</v>
      </c>
      <c r="FO86" s="139">
        <f t="shared" si="301"/>
        <v>0</v>
      </c>
      <c r="FP86" s="139">
        <f t="shared" si="302"/>
        <v>0</v>
      </c>
      <c r="FQ86" s="139">
        <f t="shared" si="303"/>
        <v>0</v>
      </c>
      <c r="FR86" s="139">
        <f t="shared" si="304"/>
        <v>0</v>
      </c>
      <c r="FS86" s="139">
        <f t="shared" si="305"/>
        <v>0</v>
      </c>
      <c r="FT86" s="139">
        <f t="shared" si="306"/>
        <v>0</v>
      </c>
      <c r="FU86" s="139">
        <f t="shared" si="307"/>
        <v>0</v>
      </c>
      <c r="FV86" s="139">
        <f t="shared" si="308"/>
        <v>0</v>
      </c>
      <c r="FW86" s="139">
        <f t="shared" si="309"/>
        <v>0</v>
      </c>
      <c r="FX86" s="139">
        <f t="shared" si="310"/>
        <v>0</v>
      </c>
      <c r="FY86" s="139">
        <f t="shared" si="311"/>
        <v>0</v>
      </c>
      <c r="FZ86" s="139">
        <f t="shared" si="312"/>
        <v>0</v>
      </c>
      <c r="GA86" s="139">
        <f t="shared" si="313"/>
        <v>0</v>
      </c>
      <c r="GB86" s="139">
        <f t="shared" si="314"/>
        <v>0</v>
      </c>
      <c r="GC86" s="139">
        <f t="shared" si="315"/>
        <v>0</v>
      </c>
      <c r="GD86" s="139">
        <f t="shared" si="316"/>
        <v>0</v>
      </c>
      <c r="GE86" s="139">
        <f t="shared" si="317"/>
        <v>0</v>
      </c>
      <c r="GF86" s="139">
        <f t="shared" si="318"/>
        <v>0</v>
      </c>
      <c r="GG86" s="139">
        <f t="shared" si="319"/>
        <v>0</v>
      </c>
      <c r="GH86" s="139">
        <f t="shared" si="320"/>
        <v>0</v>
      </c>
      <c r="GI86" s="139">
        <f t="shared" si="321"/>
        <v>0</v>
      </c>
      <c r="GJ86" s="139">
        <f t="shared" si="322"/>
        <v>0</v>
      </c>
      <c r="GK86" s="139">
        <f t="shared" si="323"/>
        <v>0</v>
      </c>
      <c r="GL86" s="130">
        <f t="shared" si="324"/>
        <v>0</v>
      </c>
      <c r="GM86" s="101">
        <f t="shared" si="223"/>
        <v>0</v>
      </c>
      <c r="GN86" s="195">
        <f t="shared" si="227"/>
        <v>0</v>
      </c>
      <c r="GO86" s="85">
        <f t="shared" si="228"/>
        <v>0</v>
      </c>
      <c r="GP86" s="95">
        <f t="shared" si="229"/>
        <v>0</v>
      </c>
      <c r="GQ86" s="316">
        <f t="shared" si="224"/>
        <v>81</v>
      </c>
      <c r="GR86" s="354">
        <f t="shared" si="230"/>
        <v>0</v>
      </c>
    </row>
    <row r="87" spans="1:200" ht="12.75" x14ac:dyDescent="0.2">
      <c r="A87" s="79">
        <f t="shared" si="231"/>
        <v>0</v>
      </c>
      <c r="B87" s="38"/>
      <c r="C87" s="61"/>
      <c r="D87" s="96"/>
      <c r="E87" s="86" t="str">
        <f t="shared" si="225"/>
        <v/>
      </c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95">
        <f t="shared" si="226"/>
        <v>0</v>
      </c>
      <c r="CW87" s="130">
        <f t="shared" si="232"/>
        <v>0</v>
      </c>
      <c r="CX87" s="130">
        <f t="shared" si="233"/>
        <v>0</v>
      </c>
      <c r="CY87" s="130">
        <f t="shared" si="234"/>
        <v>0</v>
      </c>
      <c r="CZ87" s="130">
        <f t="shared" si="235"/>
        <v>0</v>
      </c>
      <c r="DA87" s="130">
        <f t="shared" si="236"/>
        <v>0</v>
      </c>
      <c r="DB87" s="130">
        <f t="shared" si="237"/>
        <v>0</v>
      </c>
      <c r="DC87" s="130">
        <f t="shared" si="238"/>
        <v>0</v>
      </c>
      <c r="DD87" s="130">
        <f t="shared" si="239"/>
        <v>0</v>
      </c>
      <c r="DE87" s="130">
        <f t="shared" si="240"/>
        <v>0</v>
      </c>
      <c r="DF87" s="130">
        <f t="shared" si="241"/>
        <v>0</v>
      </c>
      <c r="DG87" s="130">
        <f t="shared" si="242"/>
        <v>0</v>
      </c>
      <c r="DH87" s="130">
        <f t="shared" si="325"/>
        <v>0</v>
      </c>
      <c r="DI87" s="130">
        <f t="shared" si="243"/>
        <v>0</v>
      </c>
      <c r="DJ87" s="130">
        <f t="shared" si="244"/>
        <v>0</v>
      </c>
      <c r="DK87" s="130">
        <f t="shared" si="245"/>
        <v>0</v>
      </c>
      <c r="DL87" s="130">
        <f t="shared" si="246"/>
        <v>0</v>
      </c>
      <c r="DM87" s="130">
        <f t="shared" si="247"/>
        <v>0</v>
      </c>
      <c r="DN87" s="130">
        <f t="shared" si="248"/>
        <v>0</v>
      </c>
      <c r="DO87" s="130">
        <f t="shared" si="249"/>
        <v>0</v>
      </c>
      <c r="DP87" s="130">
        <f t="shared" si="250"/>
        <v>0</v>
      </c>
      <c r="DQ87" s="130">
        <f t="shared" si="251"/>
        <v>0</v>
      </c>
      <c r="DR87" s="130">
        <f t="shared" si="252"/>
        <v>0</v>
      </c>
      <c r="DS87" s="130">
        <f t="shared" si="253"/>
        <v>0</v>
      </c>
      <c r="DT87" s="130">
        <f t="shared" si="254"/>
        <v>0</v>
      </c>
      <c r="DU87" s="130">
        <f t="shared" si="255"/>
        <v>0</v>
      </c>
      <c r="DV87" s="130">
        <f t="shared" si="256"/>
        <v>0</v>
      </c>
      <c r="DW87" s="130">
        <f t="shared" si="257"/>
        <v>0</v>
      </c>
      <c r="DX87" s="130">
        <f t="shared" si="258"/>
        <v>0</v>
      </c>
      <c r="DY87" s="130">
        <f t="shared" si="259"/>
        <v>0</v>
      </c>
      <c r="DZ87" s="130">
        <f t="shared" si="260"/>
        <v>0</v>
      </c>
      <c r="EA87" s="130">
        <f t="shared" si="261"/>
        <v>0</v>
      </c>
      <c r="EB87" s="130">
        <f t="shared" si="262"/>
        <v>0</v>
      </c>
      <c r="EC87" s="130">
        <f t="shared" si="263"/>
        <v>0</v>
      </c>
      <c r="ED87" s="130">
        <f t="shared" si="264"/>
        <v>0</v>
      </c>
      <c r="EE87" s="130">
        <f t="shared" si="265"/>
        <v>0</v>
      </c>
      <c r="EF87" s="130">
        <f t="shared" si="266"/>
        <v>0</v>
      </c>
      <c r="EG87" s="130">
        <f t="shared" si="267"/>
        <v>0</v>
      </c>
      <c r="EH87" s="130">
        <f t="shared" si="268"/>
        <v>0</v>
      </c>
      <c r="EI87" s="130">
        <f t="shared" si="269"/>
        <v>0</v>
      </c>
      <c r="EJ87" s="130">
        <f t="shared" si="270"/>
        <v>0</v>
      </c>
      <c r="EK87" s="130">
        <f t="shared" si="271"/>
        <v>0</v>
      </c>
      <c r="EL87" s="130">
        <f t="shared" si="272"/>
        <v>0</v>
      </c>
      <c r="EM87" s="130">
        <f t="shared" si="273"/>
        <v>0</v>
      </c>
      <c r="EN87" s="130">
        <f t="shared" si="274"/>
        <v>0</v>
      </c>
      <c r="EO87" s="130">
        <f t="shared" si="275"/>
        <v>0</v>
      </c>
      <c r="EP87" s="130">
        <f t="shared" si="276"/>
        <v>0</v>
      </c>
      <c r="EQ87" s="130">
        <f t="shared" si="277"/>
        <v>0</v>
      </c>
      <c r="ER87" s="130">
        <f t="shared" si="278"/>
        <v>0</v>
      </c>
      <c r="ES87" s="130">
        <f t="shared" si="279"/>
        <v>0</v>
      </c>
      <c r="ET87" s="130">
        <f t="shared" si="280"/>
        <v>0</v>
      </c>
      <c r="EU87" s="130">
        <f t="shared" si="281"/>
        <v>0</v>
      </c>
      <c r="EV87" s="130">
        <f t="shared" si="282"/>
        <v>0</v>
      </c>
      <c r="EW87" s="130">
        <f t="shared" si="283"/>
        <v>0</v>
      </c>
      <c r="EX87" s="130">
        <f t="shared" si="284"/>
        <v>0</v>
      </c>
      <c r="EY87" s="130">
        <f t="shared" si="285"/>
        <v>0</v>
      </c>
      <c r="EZ87" s="130">
        <f t="shared" si="286"/>
        <v>0</v>
      </c>
      <c r="FA87" s="130">
        <f t="shared" si="287"/>
        <v>0</v>
      </c>
      <c r="FB87" s="130">
        <f t="shared" si="288"/>
        <v>0</v>
      </c>
      <c r="FC87" s="130">
        <f t="shared" si="289"/>
        <v>0</v>
      </c>
      <c r="FD87" s="130">
        <f t="shared" si="290"/>
        <v>0</v>
      </c>
      <c r="FE87" s="130">
        <f t="shared" si="291"/>
        <v>0</v>
      </c>
      <c r="FF87" s="130">
        <f t="shared" si="292"/>
        <v>0</v>
      </c>
      <c r="FG87" s="130">
        <f t="shared" si="293"/>
        <v>0</v>
      </c>
      <c r="FH87" s="130">
        <f t="shared" si="294"/>
        <v>0</v>
      </c>
      <c r="FI87" s="130">
        <f t="shared" si="295"/>
        <v>0</v>
      </c>
      <c r="FJ87" s="130">
        <f t="shared" si="296"/>
        <v>0</v>
      </c>
      <c r="FK87" s="130">
        <f t="shared" si="297"/>
        <v>0</v>
      </c>
      <c r="FL87" s="130">
        <f t="shared" si="298"/>
        <v>0</v>
      </c>
      <c r="FM87" s="130">
        <f t="shared" si="299"/>
        <v>0</v>
      </c>
      <c r="FN87" s="130">
        <f t="shared" si="300"/>
        <v>0</v>
      </c>
      <c r="FO87" s="130">
        <f t="shared" si="301"/>
        <v>0</v>
      </c>
      <c r="FP87" s="130">
        <f t="shared" si="302"/>
        <v>0</v>
      </c>
      <c r="FQ87" s="130">
        <f t="shared" si="303"/>
        <v>0</v>
      </c>
      <c r="FR87" s="130">
        <f t="shared" si="304"/>
        <v>0</v>
      </c>
      <c r="FS87" s="130">
        <f t="shared" si="305"/>
        <v>0</v>
      </c>
      <c r="FT87" s="130">
        <f t="shared" si="306"/>
        <v>0</v>
      </c>
      <c r="FU87" s="130">
        <f t="shared" si="307"/>
        <v>0</v>
      </c>
      <c r="FV87" s="130">
        <f t="shared" si="308"/>
        <v>0</v>
      </c>
      <c r="FW87" s="130">
        <f t="shared" si="309"/>
        <v>0</v>
      </c>
      <c r="FX87" s="130">
        <f t="shared" si="310"/>
        <v>0</v>
      </c>
      <c r="FY87" s="130">
        <f t="shared" si="311"/>
        <v>0</v>
      </c>
      <c r="FZ87" s="130">
        <f t="shared" si="312"/>
        <v>0</v>
      </c>
      <c r="GA87" s="130">
        <f t="shared" si="313"/>
        <v>0</v>
      </c>
      <c r="GB87" s="130">
        <f t="shared" si="314"/>
        <v>0</v>
      </c>
      <c r="GC87" s="130">
        <f t="shared" si="315"/>
        <v>0</v>
      </c>
      <c r="GD87" s="130">
        <f t="shared" si="316"/>
        <v>0</v>
      </c>
      <c r="GE87" s="130">
        <f t="shared" si="317"/>
        <v>0</v>
      </c>
      <c r="GF87" s="130">
        <f t="shared" si="318"/>
        <v>0</v>
      </c>
      <c r="GG87" s="130">
        <f t="shared" si="319"/>
        <v>0</v>
      </c>
      <c r="GH87" s="130">
        <f t="shared" si="320"/>
        <v>0</v>
      </c>
      <c r="GI87" s="130">
        <f t="shared" si="321"/>
        <v>0</v>
      </c>
      <c r="GJ87" s="130">
        <f t="shared" si="322"/>
        <v>0</v>
      </c>
      <c r="GK87" s="130">
        <f t="shared" si="323"/>
        <v>0</v>
      </c>
      <c r="GL87" s="130">
        <f t="shared" si="324"/>
        <v>0</v>
      </c>
      <c r="GM87" s="101">
        <f t="shared" ref="GM87:GM118" si="326">SUM(CW87:GL87)</f>
        <v>0</v>
      </c>
      <c r="GN87" s="195">
        <f t="shared" si="227"/>
        <v>0</v>
      </c>
      <c r="GO87" s="85">
        <f t="shared" si="228"/>
        <v>0</v>
      </c>
      <c r="GP87" s="95">
        <f t="shared" si="229"/>
        <v>0</v>
      </c>
      <c r="GQ87" s="316">
        <f t="shared" si="224"/>
        <v>82</v>
      </c>
      <c r="GR87" s="354">
        <f t="shared" si="230"/>
        <v>0</v>
      </c>
    </row>
    <row r="88" spans="1:200" ht="13.5" thickBot="1" x14ac:dyDescent="0.25">
      <c r="A88" s="79">
        <f t="shared" si="231"/>
        <v>0</v>
      </c>
      <c r="B88" s="38"/>
      <c r="C88" s="61"/>
      <c r="D88" s="362"/>
      <c r="E88" s="152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300"/>
      <c r="BL88" s="300"/>
      <c r="BM88" s="300"/>
      <c r="BN88" s="300"/>
      <c r="BO88" s="300"/>
      <c r="BP88" s="300"/>
      <c r="BQ88" s="300"/>
      <c r="BR88" s="300"/>
      <c r="BS88" s="300"/>
      <c r="BT88" s="300"/>
      <c r="BU88" s="300"/>
      <c r="BV88" s="300"/>
      <c r="BW88" s="300"/>
      <c r="BX88" s="300"/>
      <c r="BY88" s="300"/>
      <c r="BZ88" s="300"/>
      <c r="CA88" s="300"/>
      <c r="CB88" s="300"/>
      <c r="CC88" s="300"/>
      <c r="CD88" s="300"/>
      <c r="CE88" s="300"/>
      <c r="CF88" s="300"/>
      <c r="CG88" s="300"/>
      <c r="CH88" s="300"/>
      <c r="CI88" s="300"/>
      <c r="CJ88" s="300"/>
      <c r="CK88" s="300"/>
      <c r="CL88" s="300"/>
      <c r="CM88" s="300"/>
      <c r="CN88" s="300"/>
      <c r="CO88" s="300"/>
      <c r="CP88" s="300"/>
      <c r="CQ88" s="300"/>
      <c r="CR88" s="300"/>
      <c r="CS88" s="300"/>
      <c r="CT88" s="300"/>
      <c r="CU88" s="300"/>
      <c r="CV88" s="250">
        <f t="shared" si="226"/>
        <v>0</v>
      </c>
      <c r="CW88" s="141">
        <f t="shared" si="232"/>
        <v>0</v>
      </c>
      <c r="CX88" s="141">
        <f t="shared" si="233"/>
        <v>0</v>
      </c>
      <c r="CY88" s="141">
        <f t="shared" si="234"/>
        <v>0</v>
      </c>
      <c r="CZ88" s="141">
        <f t="shared" si="235"/>
        <v>0</v>
      </c>
      <c r="DA88" s="141">
        <f t="shared" si="236"/>
        <v>0</v>
      </c>
      <c r="DB88" s="141">
        <f t="shared" si="237"/>
        <v>0</v>
      </c>
      <c r="DC88" s="141">
        <f t="shared" si="238"/>
        <v>0</v>
      </c>
      <c r="DD88" s="141">
        <f t="shared" si="239"/>
        <v>0</v>
      </c>
      <c r="DE88" s="141">
        <f t="shared" si="240"/>
        <v>0</v>
      </c>
      <c r="DF88" s="141">
        <f t="shared" si="241"/>
        <v>0</v>
      </c>
      <c r="DG88" s="141">
        <f t="shared" si="242"/>
        <v>0</v>
      </c>
      <c r="DH88" s="141">
        <f t="shared" si="325"/>
        <v>0</v>
      </c>
      <c r="DI88" s="141">
        <f t="shared" si="243"/>
        <v>0</v>
      </c>
      <c r="DJ88" s="141">
        <f t="shared" si="244"/>
        <v>0</v>
      </c>
      <c r="DK88" s="141">
        <f t="shared" si="245"/>
        <v>0</v>
      </c>
      <c r="DL88" s="141">
        <f t="shared" si="246"/>
        <v>0</v>
      </c>
      <c r="DM88" s="141">
        <f t="shared" si="247"/>
        <v>0</v>
      </c>
      <c r="DN88" s="141">
        <f t="shared" si="248"/>
        <v>0</v>
      </c>
      <c r="DO88" s="141">
        <f t="shared" si="249"/>
        <v>0</v>
      </c>
      <c r="DP88" s="141">
        <f t="shared" si="250"/>
        <v>0</v>
      </c>
      <c r="DQ88" s="141">
        <f t="shared" si="251"/>
        <v>0</v>
      </c>
      <c r="DR88" s="141">
        <f t="shared" si="252"/>
        <v>0</v>
      </c>
      <c r="DS88" s="141">
        <f t="shared" si="253"/>
        <v>0</v>
      </c>
      <c r="DT88" s="141">
        <f t="shared" si="254"/>
        <v>0</v>
      </c>
      <c r="DU88" s="141">
        <f t="shared" si="255"/>
        <v>0</v>
      </c>
      <c r="DV88" s="141">
        <f t="shared" si="256"/>
        <v>0</v>
      </c>
      <c r="DW88" s="141">
        <f t="shared" si="257"/>
        <v>0</v>
      </c>
      <c r="DX88" s="141">
        <f t="shared" si="258"/>
        <v>0</v>
      </c>
      <c r="DY88" s="141">
        <f t="shared" si="259"/>
        <v>0</v>
      </c>
      <c r="DZ88" s="141">
        <f t="shared" si="260"/>
        <v>0</v>
      </c>
      <c r="EA88" s="141">
        <f t="shared" si="261"/>
        <v>0</v>
      </c>
      <c r="EB88" s="141">
        <f t="shared" si="262"/>
        <v>0</v>
      </c>
      <c r="EC88" s="141">
        <f t="shared" si="263"/>
        <v>0</v>
      </c>
      <c r="ED88" s="141">
        <f t="shared" si="264"/>
        <v>0</v>
      </c>
      <c r="EE88" s="141">
        <f t="shared" si="265"/>
        <v>0</v>
      </c>
      <c r="EF88" s="141">
        <f t="shared" si="266"/>
        <v>0</v>
      </c>
      <c r="EG88" s="141">
        <f t="shared" si="267"/>
        <v>0</v>
      </c>
      <c r="EH88" s="141">
        <f t="shared" si="268"/>
        <v>0</v>
      </c>
      <c r="EI88" s="141">
        <f t="shared" si="269"/>
        <v>0</v>
      </c>
      <c r="EJ88" s="141">
        <f t="shared" si="270"/>
        <v>0</v>
      </c>
      <c r="EK88" s="141">
        <f t="shared" si="271"/>
        <v>0</v>
      </c>
      <c r="EL88" s="141">
        <f t="shared" si="272"/>
        <v>0</v>
      </c>
      <c r="EM88" s="141">
        <f t="shared" si="273"/>
        <v>0</v>
      </c>
      <c r="EN88" s="141">
        <f t="shared" si="274"/>
        <v>0</v>
      </c>
      <c r="EO88" s="141">
        <f t="shared" si="275"/>
        <v>0</v>
      </c>
      <c r="EP88" s="141">
        <f t="shared" si="276"/>
        <v>0</v>
      </c>
      <c r="EQ88" s="141">
        <f t="shared" si="277"/>
        <v>0</v>
      </c>
      <c r="ER88" s="141">
        <f t="shared" si="278"/>
        <v>0</v>
      </c>
      <c r="ES88" s="141">
        <f t="shared" si="279"/>
        <v>0</v>
      </c>
      <c r="ET88" s="141">
        <f t="shared" si="280"/>
        <v>0</v>
      </c>
      <c r="EU88" s="141">
        <f t="shared" si="281"/>
        <v>0</v>
      </c>
      <c r="EV88" s="141">
        <f t="shared" si="282"/>
        <v>0</v>
      </c>
      <c r="EW88" s="141">
        <f t="shared" si="283"/>
        <v>0</v>
      </c>
      <c r="EX88" s="141">
        <f t="shared" si="284"/>
        <v>0</v>
      </c>
      <c r="EY88" s="141">
        <f t="shared" si="285"/>
        <v>0</v>
      </c>
      <c r="EZ88" s="141">
        <f t="shared" si="286"/>
        <v>0</v>
      </c>
      <c r="FA88" s="141">
        <f t="shared" si="287"/>
        <v>0</v>
      </c>
      <c r="FB88" s="141">
        <f t="shared" si="288"/>
        <v>0</v>
      </c>
      <c r="FC88" s="141">
        <f t="shared" si="289"/>
        <v>0</v>
      </c>
      <c r="FD88" s="141">
        <f t="shared" si="290"/>
        <v>0</v>
      </c>
      <c r="FE88" s="141">
        <f t="shared" si="291"/>
        <v>0</v>
      </c>
      <c r="FF88" s="141">
        <f t="shared" si="292"/>
        <v>0</v>
      </c>
      <c r="FG88" s="141">
        <f t="shared" si="293"/>
        <v>0</v>
      </c>
      <c r="FH88" s="141">
        <f t="shared" si="294"/>
        <v>0</v>
      </c>
      <c r="FI88" s="141">
        <f t="shared" si="295"/>
        <v>0</v>
      </c>
      <c r="FJ88" s="141">
        <f t="shared" si="296"/>
        <v>0</v>
      </c>
      <c r="FK88" s="141">
        <f t="shared" si="297"/>
        <v>0</v>
      </c>
      <c r="FL88" s="141">
        <f t="shared" si="298"/>
        <v>0</v>
      </c>
      <c r="FM88" s="141">
        <f t="shared" si="299"/>
        <v>0</v>
      </c>
      <c r="FN88" s="141">
        <f t="shared" si="300"/>
        <v>0</v>
      </c>
      <c r="FO88" s="141">
        <f t="shared" si="301"/>
        <v>0</v>
      </c>
      <c r="FP88" s="141">
        <f t="shared" si="302"/>
        <v>0</v>
      </c>
      <c r="FQ88" s="141">
        <f t="shared" si="303"/>
        <v>0</v>
      </c>
      <c r="FR88" s="141">
        <f t="shared" si="304"/>
        <v>0</v>
      </c>
      <c r="FS88" s="141">
        <f t="shared" si="305"/>
        <v>0</v>
      </c>
      <c r="FT88" s="141">
        <f t="shared" si="306"/>
        <v>0</v>
      </c>
      <c r="FU88" s="141">
        <f t="shared" si="307"/>
        <v>0</v>
      </c>
      <c r="FV88" s="141">
        <f t="shared" si="308"/>
        <v>0</v>
      </c>
      <c r="FW88" s="141">
        <f t="shared" si="309"/>
        <v>0</v>
      </c>
      <c r="FX88" s="141">
        <f t="shared" si="310"/>
        <v>0</v>
      </c>
      <c r="FY88" s="141">
        <f t="shared" si="311"/>
        <v>0</v>
      </c>
      <c r="FZ88" s="141">
        <f t="shared" si="312"/>
        <v>0</v>
      </c>
      <c r="GA88" s="141">
        <f t="shared" si="313"/>
        <v>0</v>
      </c>
      <c r="GB88" s="141">
        <f t="shared" si="314"/>
        <v>0</v>
      </c>
      <c r="GC88" s="141">
        <f t="shared" si="315"/>
        <v>0</v>
      </c>
      <c r="GD88" s="141">
        <f t="shared" si="316"/>
        <v>0</v>
      </c>
      <c r="GE88" s="141">
        <f t="shared" si="317"/>
        <v>0</v>
      </c>
      <c r="GF88" s="141">
        <f t="shared" si="318"/>
        <v>0</v>
      </c>
      <c r="GG88" s="141">
        <f t="shared" si="319"/>
        <v>0</v>
      </c>
      <c r="GH88" s="141">
        <f t="shared" si="320"/>
        <v>0</v>
      </c>
      <c r="GI88" s="141">
        <f t="shared" si="321"/>
        <v>0</v>
      </c>
      <c r="GJ88" s="141">
        <f t="shared" si="322"/>
        <v>0</v>
      </c>
      <c r="GK88" s="141">
        <f t="shared" si="323"/>
        <v>0</v>
      </c>
      <c r="GL88" s="141">
        <f t="shared" si="324"/>
        <v>0</v>
      </c>
      <c r="GM88" s="211">
        <f t="shared" si="326"/>
        <v>0</v>
      </c>
      <c r="GN88" s="250">
        <f t="shared" si="227"/>
        <v>0</v>
      </c>
      <c r="GO88" s="23">
        <f t="shared" si="228"/>
        <v>0</v>
      </c>
      <c r="GP88" s="24">
        <f t="shared" si="229"/>
        <v>0</v>
      </c>
      <c r="GQ88" s="316">
        <f t="shared" si="224"/>
        <v>83</v>
      </c>
      <c r="GR88" s="354">
        <f t="shared" si="230"/>
        <v>0</v>
      </c>
    </row>
    <row r="89" spans="1:200" ht="46.5" customHeight="1" x14ac:dyDescent="0.2">
      <c r="B89" s="423" t="s">
        <v>198</v>
      </c>
      <c r="C89" s="423"/>
      <c r="D89" s="424"/>
      <c r="E89" s="424"/>
      <c r="F89" s="363"/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63"/>
      <c r="R89" s="363"/>
      <c r="S89" s="363"/>
      <c r="T89" s="363"/>
      <c r="U89" s="363"/>
      <c r="V89" s="363"/>
      <c r="W89" s="363"/>
      <c r="X89" s="363"/>
      <c r="Y89" s="363"/>
      <c r="Z89" s="363"/>
      <c r="AA89" s="363"/>
      <c r="AB89" s="363"/>
      <c r="AC89" s="363"/>
      <c r="AD89" s="363"/>
      <c r="AE89" s="363"/>
      <c r="AF89" s="363"/>
      <c r="AG89" s="363"/>
      <c r="AH89" s="363"/>
      <c r="AI89" s="363"/>
      <c r="AJ89" s="363"/>
      <c r="AK89" s="363"/>
      <c r="AL89" s="363"/>
      <c r="AM89" s="363"/>
      <c r="AN89" s="363"/>
      <c r="AO89" s="363"/>
      <c r="AP89" s="363"/>
      <c r="AQ89" s="363"/>
      <c r="AR89" s="363"/>
      <c r="AS89" s="363"/>
      <c r="AT89" s="363"/>
      <c r="AU89" s="363"/>
      <c r="AV89" s="363"/>
      <c r="AW89" s="363"/>
      <c r="AX89" s="363"/>
      <c r="AY89" s="363"/>
      <c r="AZ89" s="363"/>
      <c r="BA89" s="363"/>
      <c r="BB89" s="363"/>
      <c r="BC89" s="363"/>
      <c r="BD89" s="363"/>
      <c r="BE89" s="363"/>
      <c r="BF89" s="363"/>
      <c r="BG89" s="363"/>
      <c r="BH89" s="363"/>
      <c r="BI89" s="363"/>
      <c r="BJ89" s="363"/>
      <c r="BK89" s="363"/>
      <c r="BL89" s="363"/>
      <c r="BM89" s="363"/>
      <c r="BN89" s="363"/>
      <c r="BO89" s="363"/>
      <c r="BP89" s="363"/>
      <c r="BQ89" s="363"/>
      <c r="BR89" s="363"/>
      <c r="BS89" s="363"/>
      <c r="BT89" s="363"/>
      <c r="BU89" s="363"/>
      <c r="BV89" s="363"/>
      <c r="BW89" s="363"/>
      <c r="BX89" s="363"/>
      <c r="BY89" s="363"/>
      <c r="BZ89" s="363"/>
      <c r="CA89" s="363"/>
      <c r="CB89" s="363"/>
      <c r="CC89" s="363"/>
      <c r="CD89" s="363"/>
      <c r="CE89" s="363"/>
      <c r="CF89" s="363"/>
      <c r="CG89" s="363"/>
      <c r="CH89" s="363"/>
      <c r="CI89" s="363"/>
      <c r="CJ89" s="363"/>
      <c r="CK89" s="363"/>
      <c r="CL89" s="363"/>
      <c r="CM89" s="363"/>
      <c r="CN89" s="363"/>
      <c r="CO89" s="363"/>
      <c r="CP89" s="363"/>
      <c r="CQ89" s="363"/>
      <c r="CR89" s="363"/>
      <c r="CS89" s="363"/>
      <c r="CT89" s="363"/>
      <c r="CU89" s="363"/>
      <c r="CV89" s="257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6">
        <f t="shared" si="326"/>
        <v>0</v>
      </c>
      <c r="GN89" s="83">
        <f t="shared" si="227"/>
        <v>0</v>
      </c>
      <c r="GO89" s="315"/>
      <c r="GP89" s="83"/>
      <c r="GQ89" s="316"/>
      <c r="GR89" s="257"/>
    </row>
    <row r="90" spans="1:200" x14ac:dyDescent="0.2">
      <c r="B90" s="422"/>
      <c r="C90" s="422"/>
      <c r="D90" s="422"/>
      <c r="E90" s="422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57"/>
      <c r="AP90" s="257"/>
      <c r="AQ90" s="257"/>
      <c r="AR90" s="257"/>
      <c r="AS90" s="257"/>
      <c r="AT90" s="257"/>
      <c r="AU90" s="257"/>
      <c r="AV90" s="257"/>
      <c r="AW90" s="257"/>
      <c r="AX90" s="257"/>
      <c r="AY90" s="257"/>
      <c r="AZ90" s="257"/>
      <c r="BA90" s="257"/>
      <c r="BB90" s="257"/>
      <c r="BC90" s="257"/>
      <c r="BD90" s="257"/>
      <c r="BE90" s="257"/>
      <c r="BF90" s="257"/>
      <c r="BG90" s="257"/>
      <c r="BH90" s="257"/>
      <c r="BI90" s="257"/>
      <c r="BJ90" s="257"/>
      <c r="BK90" s="257"/>
      <c r="BL90" s="257"/>
      <c r="BM90" s="257"/>
      <c r="BN90" s="257"/>
      <c r="BO90" s="257"/>
      <c r="BP90" s="257"/>
      <c r="BQ90" s="257"/>
      <c r="BR90" s="257"/>
      <c r="BS90" s="257"/>
      <c r="BT90" s="257"/>
      <c r="BU90" s="257"/>
      <c r="BV90" s="257"/>
      <c r="BW90" s="257"/>
      <c r="BX90" s="257"/>
      <c r="BY90" s="257"/>
      <c r="BZ90" s="257"/>
      <c r="CA90" s="257"/>
      <c r="CB90" s="257"/>
      <c r="CC90" s="257"/>
      <c r="CD90" s="257"/>
      <c r="CE90" s="257"/>
      <c r="CF90" s="257"/>
      <c r="CG90" s="257"/>
      <c r="CH90" s="257"/>
      <c r="CI90" s="257"/>
      <c r="CJ90" s="257"/>
      <c r="CK90" s="257"/>
      <c r="CL90" s="257"/>
      <c r="CM90" s="257"/>
      <c r="CN90" s="257"/>
      <c r="CO90" s="257"/>
      <c r="CP90" s="257"/>
      <c r="CQ90" s="257"/>
      <c r="CR90" s="257"/>
      <c r="CS90" s="257"/>
      <c r="CT90" s="257"/>
      <c r="CU90" s="257"/>
      <c r="CV90" s="257"/>
      <c r="CW90" s="175"/>
      <c r="CX90" s="175"/>
      <c r="CY90" s="175"/>
      <c r="CZ90" s="175"/>
      <c r="DA90" s="175"/>
      <c r="DB90" s="175"/>
      <c r="DC90" s="175"/>
      <c r="DD90" s="175"/>
      <c r="DE90" s="175"/>
      <c r="DF90" s="175"/>
      <c r="DG90" s="175"/>
      <c r="DH90" s="175"/>
      <c r="DI90" s="175"/>
      <c r="DJ90" s="175"/>
      <c r="DK90" s="175"/>
      <c r="DL90" s="175"/>
      <c r="DM90" s="175"/>
      <c r="DN90" s="175"/>
      <c r="DO90" s="175"/>
      <c r="DP90" s="175"/>
      <c r="DQ90" s="175"/>
      <c r="DR90" s="175"/>
      <c r="DS90" s="175"/>
      <c r="DT90" s="175"/>
      <c r="DU90" s="175"/>
      <c r="DV90" s="175"/>
      <c r="DW90" s="175"/>
      <c r="DX90" s="175"/>
      <c r="DY90" s="175"/>
      <c r="DZ90" s="175"/>
      <c r="EA90" s="175"/>
      <c r="EB90" s="175"/>
      <c r="EC90" s="175"/>
      <c r="ED90" s="175"/>
      <c r="EE90" s="175"/>
      <c r="EF90" s="175"/>
      <c r="EG90" s="175"/>
      <c r="EH90" s="175"/>
      <c r="EI90" s="175"/>
      <c r="EJ90" s="175"/>
      <c r="EK90" s="175"/>
      <c r="EL90" s="175"/>
      <c r="EM90" s="175"/>
      <c r="EN90" s="175"/>
      <c r="EO90" s="175"/>
      <c r="EP90" s="175"/>
      <c r="EQ90" s="175"/>
      <c r="ER90" s="175"/>
      <c r="ES90" s="175"/>
      <c r="ET90" s="175"/>
      <c r="EU90" s="175"/>
      <c r="EV90" s="175"/>
      <c r="EW90" s="175"/>
      <c r="EX90" s="175"/>
      <c r="EY90" s="175"/>
      <c r="EZ90" s="175"/>
      <c r="FA90" s="175"/>
      <c r="FB90" s="175"/>
      <c r="FC90" s="175"/>
      <c r="FD90" s="175"/>
      <c r="FE90" s="175"/>
      <c r="FF90" s="175"/>
      <c r="FG90" s="175"/>
      <c r="FH90" s="175"/>
      <c r="FI90" s="175"/>
      <c r="FJ90" s="175"/>
      <c r="FK90" s="175"/>
      <c r="FL90" s="175"/>
      <c r="FM90" s="175"/>
      <c r="FN90" s="175"/>
      <c r="FO90" s="175"/>
      <c r="FP90" s="175"/>
      <c r="FQ90" s="175"/>
      <c r="FR90" s="175"/>
      <c r="FS90" s="175"/>
      <c r="FT90" s="175"/>
      <c r="FU90" s="175"/>
      <c r="FV90" s="175"/>
      <c r="FW90" s="175"/>
      <c r="FX90" s="175"/>
      <c r="FY90" s="175"/>
      <c r="FZ90" s="175"/>
      <c r="GA90" s="175"/>
      <c r="GB90" s="175"/>
      <c r="GC90" s="175"/>
      <c r="GD90" s="175"/>
      <c r="GE90" s="175"/>
      <c r="GF90" s="175"/>
      <c r="GG90" s="175"/>
      <c r="GH90" s="175"/>
      <c r="GI90" s="175"/>
      <c r="GJ90" s="175"/>
      <c r="GK90" s="175"/>
      <c r="GL90" s="175"/>
      <c r="GM90" s="176">
        <f t="shared" si="326"/>
        <v>0</v>
      </c>
      <c r="GN90" s="257">
        <f t="shared" si="227"/>
        <v>0</v>
      </c>
      <c r="GO90" s="83">
        <f>+B90</f>
        <v>0</v>
      </c>
      <c r="GP90" s="83">
        <f>+C90</f>
        <v>0</v>
      </c>
      <c r="GQ90" s="259"/>
      <c r="GR90" s="257"/>
    </row>
    <row r="91" spans="1:200" x14ac:dyDescent="0.2">
      <c r="C91" s="257"/>
      <c r="D91" s="364"/>
      <c r="E91" s="364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57"/>
      <c r="AX91" s="257"/>
      <c r="AY91" s="257"/>
      <c r="AZ91" s="257"/>
      <c r="BA91" s="257"/>
      <c r="BB91" s="257"/>
      <c r="BC91" s="257"/>
      <c r="BD91" s="257"/>
      <c r="BE91" s="257"/>
      <c r="BF91" s="257"/>
      <c r="BG91" s="257"/>
      <c r="BH91" s="257"/>
      <c r="BI91" s="257"/>
      <c r="BJ91" s="257"/>
      <c r="BK91" s="257"/>
      <c r="BL91" s="257"/>
      <c r="BM91" s="257"/>
      <c r="BN91" s="257"/>
      <c r="BO91" s="257"/>
      <c r="BP91" s="257"/>
      <c r="BQ91" s="257"/>
      <c r="BR91" s="257"/>
      <c r="BS91" s="257"/>
      <c r="BT91" s="257"/>
      <c r="BU91" s="257"/>
      <c r="BV91" s="257"/>
      <c r="BW91" s="257"/>
      <c r="BX91" s="257"/>
      <c r="BY91" s="257"/>
      <c r="BZ91" s="257"/>
      <c r="CA91" s="257"/>
      <c r="CB91" s="257"/>
      <c r="CC91" s="257"/>
      <c r="CD91" s="257"/>
      <c r="CE91" s="257"/>
      <c r="CF91" s="257"/>
      <c r="CG91" s="257"/>
      <c r="CH91" s="257"/>
      <c r="CI91" s="257"/>
      <c r="CJ91" s="257"/>
      <c r="CK91" s="257"/>
      <c r="CL91" s="257"/>
      <c r="CM91" s="257"/>
      <c r="CN91" s="257"/>
      <c r="CO91" s="257"/>
      <c r="CP91" s="257"/>
      <c r="CQ91" s="257"/>
      <c r="CR91" s="257"/>
      <c r="CS91" s="257"/>
      <c r="CT91" s="257"/>
      <c r="CU91" s="257"/>
      <c r="CV91" s="257"/>
      <c r="CW91" s="175"/>
      <c r="CX91" s="175"/>
      <c r="CY91" s="175"/>
      <c r="CZ91" s="175"/>
      <c r="DA91" s="175"/>
      <c r="DB91" s="175"/>
      <c r="DC91" s="175"/>
      <c r="DD91" s="175"/>
      <c r="DE91" s="175"/>
      <c r="DF91" s="175"/>
      <c r="DG91" s="175"/>
      <c r="DH91" s="175"/>
      <c r="DI91" s="175"/>
      <c r="DJ91" s="175"/>
      <c r="DK91" s="175"/>
      <c r="DL91" s="175"/>
      <c r="DM91" s="175"/>
      <c r="DN91" s="175"/>
      <c r="DO91" s="175"/>
      <c r="DP91" s="175"/>
      <c r="DQ91" s="175"/>
      <c r="DR91" s="175"/>
      <c r="DS91" s="175"/>
      <c r="DT91" s="175"/>
      <c r="DU91" s="175"/>
      <c r="DV91" s="175"/>
      <c r="DW91" s="175"/>
      <c r="DX91" s="175"/>
      <c r="DY91" s="175"/>
      <c r="DZ91" s="175"/>
      <c r="EA91" s="175"/>
      <c r="EB91" s="175"/>
      <c r="EC91" s="175"/>
      <c r="ED91" s="175"/>
      <c r="EE91" s="175"/>
      <c r="EF91" s="175"/>
      <c r="EG91" s="175"/>
      <c r="EH91" s="175"/>
      <c r="EI91" s="175"/>
      <c r="EJ91" s="175"/>
      <c r="EK91" s="175"/>
      <c r="EL91" s="175"/>
      <c r="EM91" s="175"/>
      <c r="EN91" s="175"/>
      <c r="EO91" s="175"/>
      <c r="EP91" s="175"/>
      <c r="EQ91" s="175"/>
      <c r="ER91" s="175"/>
      <c r="ES91" s="175"/>
      <c r="ET91" s="175"/>
      <c r="EU91" s="175"/>
      <c r="EV91" s="175"/>
      <c r="EW91" s="175"/>
      <c r="EX91" s="175"/>
      <c r="EY91" s="175"/>
      <c r="EZ91" s="175"/>
      <c r="FA91" s="175"/>
      <c r="FB91" s="175"/>
      <c r="FC91" s="175"/>
      <c r="FD91" s="175"/>
      <c r="FE91" s="175"/>
      <c r="FF91" s="175"/>
      <c r="FG91" s="175"/>
      <c r="FH91" s="175"/>
      <c r="FI91" s="175"/>
      <c r="FJ91" s="175"/>
      <c r="FK91" s="175"/>
      <c r="FL91" s="175"/>
      <c r="FM91" s="175"/>
      <c r="FN91" s="175"/>
      <c r="FO91" s="175"/>
      <c r="FP91" s="175"/>
      <c r="FQ91" s="175"/>
      <c r="FR91" s="175"/>
      <c r="FS91" s="175"/>
      <c r="FT91" s="175"/>
      <c r="FU91" s="175"/>
      <c r="FV91" s="175"/>
      <c r="FW91" s="175"/>
      <c r="FX91" s="175"/>
      <c r="FY91" s="175"/>
      <c r="FZ91" s="175"/>
      <c r="GA91" s="175"/>
      <c r="GB91" s="175"/>
      <c r="GC91" s="175"/>
      <c r="GD91" s="175"/>
      <c r="GE91" s="175"/>
      <c r="GF91" s="175"/>
      <c r="GG91" s="175"/>
      <c r="GH91" s="175"/>
      <c r="GI91" s="175"/>
      <c r="GJ91" s="175"/>
      <c r="GK91" s="175"/>
      <c r="GL91" s="175"/>
      <c r="GM91" s="176">
        <f t="shared" si="326"/>
        <v>0</v>
      </c>
      <c r="GN91" s="257"/>
      <c r="GO91" s="315"/>
      <c r="GP91" s="257"/>
      <c r="GQ91" s="259"/>
      <c r="GR91" s="257"/>
    </row>
    <row r="92" spans="1:200" x14ac:dyDescent="0.2">
      <c r="C92" s="257"/>
      <c r="D92" s="364"/>
      <c r="E92" s="364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257"/>
      <c r="BK92" s="257"/>
      <c r="BL92" s="257"/>
      <c r="BM92" s="257"/>
      <c r="BN92" s="257"/>
      <c r="BO92" s="257"/>
      <c r="BP92" s="257"/>
      <c r="BQ92" s="257"/>
      <c r="BR92" s="257"/>
      <c r="BS92" s="257"/>
      <c r="BT92" s="257"/>
      <c r="BU92" s="257"/>
      <c r="BV92" s="257"/>
      <c r="BW92" s="257"/>
      <c r="BX92" s="257"/>
      <c r="BY92" s="257"/>
      <c r="BZ92" s="257"/>
      <c r="CA92" s="257"/>
      <c r="CB92" s="257"/>
      <c r="CC92" s="257"/>
      <c r="CD92" s="257"/>
      <c r="CE92" s="257"/>
      <c r="CF92" s="257"/>
      <c r="CG92" s="257"/>
      <c r="CH92" s="257"/>
      <c r="CI92" s="257"/>
      <c r="CJ92" s="257"/>
      <c r="CK92" s="257"/>
      <c r="CL92" s="257"/>
      <c r="CM92" s="257"/>
      <c r="CN92" s="257"/>
      <c r="CO92" s="257"/>
      <c r="CP92" s="257"/>
      <c r="CQ92" s="257"/>
      <c r="CR92" s="257"/>
      <c r="CS92" s="257"/>
      <c r="CT92" s="257"/>
      <c r="CU92" s="257"/>
      <c r="CV92" s="257"/>
      <c r="CW92" s="354"/>
      <c r="CX92" s="354"/>
      <c r="CY92" s="354"/>
      <c r="CZ92" s="354"/>
      <c r="DA92" s="354"/>
      <c r="DB92" s="354"/>
      <c r="DC92" s="354"/>
      <c r="DD92" s="354"/>
      <c r="DE92" s="354"/>
      <c r="DF92" s="354"/>
      <c r="DG92" s="354"/>
      <c r="DH92" s="354"/>
      <c r="DI92" s="354"/>
      <c r="DJ92" s="354"/>
      <c r="DK92" s="354"/>
      <c r="DL92" s="354"/>
      <c r="DM92" s="354"/>
      <c r="DN92" s="354"/>
      <c r="DO92" s="354"/>
      <c r="DP92" s="354"/>
      <c r="DQ92" s="354"/>
      <c r="DR92" s="354"/>
      <c r="DS92" s="354"/>
      <c r="DT92" s="354"/>
      <c r="DU92" s="354"/>
      <c r="DV92" s="354"/>
      <c r="DW92" s="354"/>
      <c r="DX92" s="354"/>
      <c r="DY92" s="354"/>
      <c r="DZ92" s="354"/>
      <c r="EA92" s="354"/>
      <c r="EB92" s="354"/>
      <c r="EC92" s="354"/>
      <c r="ED92" s="354"/>
      <c r="EE92" s="354"/>
      <c r="EF92" s="354"/>
      <c r="EG92" s="354"/>
      <c r="EH92" s="354"/>
      <c r="EI92" s="354"/>
      <c r="EJ92" s="354"/>
      <c r="EK92" s="354"/>
      <c r="EL92" s="354"/>
      <c r="EM92" s="354"/>
      <c r="EN92" s="354"/>
      <c r="EO92" s="354"/>
      <c r="EP92" s="354"/>
      <c r="EQ92" s="354"/>
      <c r="ER92" s="354"/>
      <c r="ES92" s="354"/>
      <c r="ET92" s="354"/>
      <c r="EU92" s="354"/>
      <c r="EV92" s="354"/>
      <c r="EW92" s="354"/>
      <c r="EX92" s="354"/>
      <c r="EY92" s="354"/>
      <c r="EZ92" s="354"/>
      <c r="FA92" s="354"/>
      <c r="FB92" s="354"/>
      <c r="FC92" s="354"/>
      <c r="FD92" s="354"/>
      <c r="FE92" s="354"/>
      <c r="FF92" s="354"/>
      <c r="FG92" s="354"/>
      <c r="FH92" s="354"/>
      <c r="FI92" s="354"/>
      <c r="FJ92" s="354"/>
      <c r="FK92" s="354"/>
      <c r="FL92" s="354"/>
      <c r="FM92" s="354"/>
      <c r="FN92" s="354"/>
      <c r="FO92" s="354"/>
      <c r="FP92" s="354"/>
      <c r="FQ92" s="354"/>
      <c r="FR92" s="354"/>
      <c r="FS92" s="354"/>
      <c r="FT92" s="354"/>
      <c r="FU92" s="354"/>
      <c r="FV92" s="354"/>
      <c r="FW92" s="354"/>
      <c r="FX92" s="354"/>
      <c r="FY92" s="354"/>
      <c r="FZ92" s="354"/>
      <c r="GA92" s="354"/>
      <c r="GB92" s="354"/>
      <c r="GC92" s="354"/>
      <c r="GD92" s="354"/>
      <c r="GE92" s="354"/>
      <c r="GF92" s="354"/>
      <c r="GG92" s="354"/>
      <c r="GH92" s="354"/>
      <c r="GI92" s="354"/>
      <c r="GJ92" s="354"/>
      <c r="GK92" s="354"/>
      <c r="GL92" s="354"/>
      <c r="GM92" s="257"/>
      <c r="GN92" s="257"/>
      <c r="GO92" s="315"/>
      <c r="GP92" s="257"/>
      <c r="GQ92" s="259"/>
      <c r="GR92" s="257"/>
    </row>
    <row r="93" spans="1:200" x14ac:dyDescent="0.2">
      <c r="C93" s="257"/>
      <c r="D93" s="364"/>
      <c r="E93" s="364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7"/>
      <c r="BB93" s="257"/>
      <c r="BC93" s="257"/>
      <c r="BD93" s="257"/>
      <c r="BE93" s="257"/>
      <c r="BF93" s="257"/>
      <c r="BG93" s="257"/>
      <c r="BH93" s="257"/>
      <c r="BI93" s="257"/>
      <c r="BJ93" s="257"/>
      <c r="BK93" s="257"/>
      <c r="BL93" s="257"/>
      <c r="BM93" s="257"/>
      <c r="BN93" s="257"/>
      <c r="BO93" s="257"/>
      <c r="BP93" s="257"/>
      <c r="BQ93" s="257"/>
      <c r="BR93" s="257"/>
      <c r="BS93" s="257"/>
      <c r="BT93" s="257"/>
      <c r="BU93" s="257"/>
      <c r="BV93" s="257"/>
      <c r="BW93" s="257"/>
      <c r="BX93" s="257"/>
      <c r="BY93" s="257"/>
      <c r="BZ93" s="257"/>
      <c r="CA93" s="257"/>
      <c r="CB93" s="257"/>
      <c r="CC93" s="257"/>
      <c r="CD93" s="257"/>
      <c r="CE93" s="257"/>
      <c r="CF93" s="257"/>
      <c r="CG93" s="257"/>
      <c r="CH93" s="257"/>
      <c r="CI93" s="257"/>
      <c r="CJ93" s="257"/>
      <c r="CK93" s="257"/>
      <c r="CL93" s="257"/>
      <c r="CM93" s="257"/>
      <c r="CN93" s="257"/>
      <c r="CO93" s="257"/>
      <c r="CP93" s="257"/>
      <c r="CQ93" s="257"/>
      <c r="CR93" s="257"/>
      <c r="CS93" s="257"/>
      <c r="CT93" s="257"/>
      <c r="CU93" s="257"/>
      <c r="CV93" s="257"/>
      <c r="CW93" s="354"/>
      <c r="CX93" s="354"/>
      <c r="CY93" s="354"/>
      <c r="CZ93" s="354"/>
      <c r="DA93" s="354"/>
      <c r="DB93" s="354"/>
      <c r="DC93" s="354"/>
      <c r="DD93" s="354"/>
      <c r="DE93" s="354"/>
      <c r="DF93" s="354"/>
      <c r="DG93" s="354"/>
      <c r="DH93" s="354"/>
      <c r="DI93" s="354"/>
      <c r="DJ93" s="354"/>
      <c r="DK93" s="354"/>
      <c r="DL93" s="354"/>
      <c r="DM93" s="354"/>
      <c r="DN93" s="354"/>
      <c r="DO93" s="354"/>
      <c r="DP93" s="354"/>
      <c r="DQ93" s="354"/>
      <c r="DR93" s="354"/>
      <c r="DS93" s="354"/>
      <c r="DT93" s="354"/>
      <c r="DU93" s="354"/>
      <c r="DV93" s="354"/>
      <c r="DW93" s="354"/>
      <c r="DX93" s="354"/>
      <c r="DY93" s="354"/>
      <c r="DZ93" s="354"/>
      <c r="EA93" s="354"/>
      <c r="EB93" s="354"/>
      <c r="EC93" s="354"/>
      <c r="ED93" s="354"/>
      <c r="EE93" s="354"/>
      <c r="EF93" s="354"/>
      <c r="EG93" s="354"/>
      <c r="EH93" s="354"/>
      <c r="EI93" s="354"/>
      <c r="EJ93" s="354"/>
      <c r="EK93" s="354"/>
      <c r="EL93" s="354"/>
      <c r="EM93" s="354"/>
      <c r="EN93" s="354"/>
      <c r="EO93" s="354"/>
      <c r="EP93" s="354"/>
      <c r="EQ93" s="354"/>
      <c r="ER93" s="354"/>
      <c r="ES93" s="354"/>
      <c r="ET93" s="354"/>
      <c r="EU93" s="354"/>
      <c r="EV93" s="354"/>
      <c r="EW93" s="354"/>
      <c r="EX93" s="354"/>
      <c r="EY93" s="354"/>
      <c r="EZ93" s="354"/>
      <c r="FA93" s="354"/>
      <c r="FB93" s="354"/>
      <c r="FC93" s="354"/>
      <c r="FD93" s="354"/>
      <c r="FE93" s="354"/>
      <c r="FF93" s="354"/>
      <c r="FG93" s="354"/>
      <c r="FH93" s="354"/>
      <c r="FI93" s="354"/>
      <c r="FJ93" s="354"/>
      <c r="FK93" s="354"/>
      <c r="FL93" s="354"/>
      <c r="FM93" s="354"/>
      <c r="FN93" s="354"/>
      <c r="FO93" s="354"/>
      <c r="FP93" s="354"/>
      <c r="FQ93" s="354"/>
      <c r="FR93" s="354"/>
      <c r="FS93" s="354"/>
      <c r="FT93" s="354"/>
      <c r="FU93" s="354"/>
      <c r="FV93" s="354"/>
      <c r="FW93" s="354"/>
      <c r="FX93" s="354"/>
      <c r="FY93" s="354"/>
      <c r="FZ93" s="354"/>
      <c r="GA93" s="354"/>
      <c r="GB93" s="354"/>
      <c r="GC93" s="354"/>
      <c r="GD93" s="354"/>
      <c r="GE93" s="354"/>
      <c r="GF93" s="354"/>
      <c r="GG93" s="354"/>
      <c r="GH93" s="354"/>
      <c r="GI93" s="354"/>
      <c r="GJ93" s="354"/>
      <c r="GK93" s="354"/>
      <c r="GL93" s="354"/>
      <c r="GM93" s="257"/>
      <c r="GN93" s="257"/>
      <c r="GO93" s="315"/>
      <c r="GP93" s="257"/>
      <c r="GR93" s="257"/>
    </row>
    <row r="94" spans="1:200" x14ac:dyDescent="0.2">
      <c r="C94" s="257"/>
      <c r="D94" s="364"/>
      <c r="E94" s="364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7"/>
      <c r="BB94" s="257"/>
      <c r="BC94" s="257"/>
      <c r="BD94" s="257"/>
      <c r="BE94" s="257"/>
      <c r="BF94" s="257"/>
      <c r="BG94" s="257"/>
      <c r="BH94" s="257"/>
      <c r="BI94" s="257"/>
      <c r="BJ94" s="257"/>
      <c r="BK94" s="257"/>
      <c r="BL94" s="257"/>
      <c r="BM94" s="257"/>
      <c r="BN94" s="257"/>
      <c r="BO94" s="257"/>
      <c r="BP94" s="257"/>
      <c r="BQ94" s="257"/>
      <c r="BR94" s="257"/>
      <c r="BS94" s="257"/>
      <c r="BT94" s="257"/>
      <c r="BU94" s="257"/>
      <c r="BV94" s="257"/>
      <c r="BW94" s="257"/>
      <c r="BX94" s="257"/>
      <c r="BY94" s="257"/>
      <c r="BZ94" s="257"/>
      <c r="CA94" s="257"/>
      <c r="CB94" s="257"/>
      <c r="CC94" s="257"/>
      <c r="CD94" s="257"/>
      <c r="CE94" s="257"/>
      <c r="CF94" s="257"/>
      <c r="CG94" s="257"/>
      <c r="CH94" s="257"/>
      <c r="CI94" s="257"/>
      <c r="CJ94" s="257"/>
      <c r="CK94" s="257"/>
      <c r="CL94" s="257"/>
      <c r="CM94" s="257"/>
      <c r="CN94" s="257"/>
      <c r="CO94" s="257"/>
      <c r="CP94" s="257"/>
      <c r="CQ94" s="257"/>
      <c r="CR94" s="257"/>
      <c r="CS94" s="257"/>
      <c r="CT94" s="257"/>
      <c r="CU94" s="257"/>
      <c r="CV94" s="257"/>
      <c r="CW94" s="354"/>
      <c r="CX94" s="354"/>
      <c r="CY94" s="354"/>
      <c r="CZ94" s="354"/>
      <c r="DA94" s="354"/>
      <c r="DB94" s="354"/>
      <c r="DC94" s="354"/>
      <c r="DD94" s="354"/>
      <c r="DE94" s="354"/>
      <c r="DF94" s="354"/>
      <c r="DG94" s="354"/>
      <c r="DH94" s="354"/>
      <c r="DI94" s="354"/>
      <c r="DJ94" s="354"/>
      <c r="DK94" s="354"/>
      <c r="DL94" s="354"/>
      <c r="DM94" s="354"/>
      <c r="DN94" s="354"/>
      <c r="DO94" s="354"/>
      <c r="DP94" s="354"/>
      <c r="DQ94" s="354"/>
      <c r="DR94" s="354"/>
      <c r="DS94" s="354"/>
      <c r="DT94" s="354"/>
      <c r="DU94" s="354"/>
      <c r="DV94" s="354"/>
      <c r="DW94" s="354"/>
      <c r="DX94" s="354"/>
      <c r="DY94" s="354"/>
      <c r="DZ94" s="354"/>
      <c r="EA94" s="354"/>
      <c r="EB94" s="354"/>
      <c r="EC94" s="354"/>
      <c r="ED94" s="354"/>
      <c r="EE94" s="354"/>
      <c r="EF94" s="354"/>
      <c r="EG94" s="354"/>
      <c r="EH94" s="354"/>
      <c r="EI94" s="354"/>
      <c r="EJ94" s="354"/>
      <c r="EK94" s="354"/>
      <c r="EL94" s="354"/>
      <c r="EM94" s="354"/>
      <c r="EN94" s="354"/>
      <c r="EO94" s="354"/>
      <c r="EP94" s="354"/>
      <c r="EQ94" s="354"/>
      <c r="ER94" s="354"/>
      <c r="ES94" s="354"/>
      <c r="ET94" s="354"/>
      <c r="EU94" s="354"/>
      <c r="EV94" s="354"/>
      <c r="EW94" s="354"/>
      <c r="EX94" s="354"/>
      <c r="EY94" s="354"/>
      <c r="EZ94" s="354"/>
      <c r="FA94" s="354"/>
      <c r="FB94" s="354"/>
      <c r="FC94" s="354"/>
      <c r="FD94" s="354"/>
      <c r="FE94" s="354"/>
      <c r="FF94" s="354"/>
      <c r="FG94" s="354"/>
      <c r="FH94" s="354"/>
      <c r="FI94" s="354"/>
      <c r="FJ94" s="354"/>
      <c r="FK94" s="354"/>
      <c r="FL94" s="354"/>
      <c r="FM94" s="354"/>
      <c r="FN94" s="354"/>
      <c r="FO94" s="354"/>
      <c r="FP94" s="354"/>
      <c r="FQ94" s="354"/>
      <c r="FR94" s="354"/>
      <c r="FS94" s="354"/>
      <c r="FT94" s="354"/>
      <c r="FU94" s="354"/>
      <c r="FV94" s="354"/>
      <c r="FW94" s="354"/>
      <c r="FX94" s="354"/>
      <c r="FY94" s="354"/>
      <c r="FZ94" s="354"/>
      <c r="GA94" s="354"/>
      <c r="GB94" s="354"/>
      <c r="GC94" s="354"/>
      <c r="GD94" s="354"/>
      <c r="GE94" s="354"/>
      <c r="GF94" s="354"/>
      <c r="GG94" s="354"/>
      <c r="GH94" s="354"/>
      <c r="GI94" s="354"/>
      <c r="GJ94" s="354"/>
      <c r="GK94" s="354"/>
      <c r="GL94" s="354"/>
      <c r="GM94" s="257"/>
      <c r="GN94" s="257"/>
      <c r="GO94" s="315"/>
      <c r="GP94" s="257"/>
      <c r="GR94" s="257"/>
    </row>
    <row r="95" spans="1:200" x14ac:dyDescent="0.2">
      <c r="C95" s="257"/>
      <c r="D95" s="364"/>
      <c r="E95" s="364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7"/>
      <c r="BB95" s="257"/>
      <c r="BC95" s="257"/>
      <c r="BD95" s="257"/>
      <c r="BE95" s="257"/>
      <c r="BF95" s="257"/>
      <c r="BG95" s="257"/>
      <c r="BH95" s="257"/>
      <c r="BI95" s="257"/>
      <c r="BJ95" s="257"/>
      <c r="BK95" s="257"/>
      <c r="BL95" s="257"/>
      <c r="BM95" s="257"/>
      <c r="BN95" s="257"/>
      <c r="BO95" s="257"/>
      <c r="BP95" s="257"/>
      <c r="BQ95" s="257"/>
      <c r="BR95" s="257"/>
      <c r="BS95" s="257"/>
      <c r="BT95" s="257"/>
      <c r="BU95" s="257"/>
      <c r="BV95" s="257"/>
      <c r="BW95" s="257"/>
      <c r="BX95" s="257"/>
      <c r="BY95" s="257"/>
      <c r="BZ95" s="257"/>
      <c r="CA95" s="257"/>
      <c r="CB95" s="257"/>
      <c r="CC95" s="257"/>
      <c r="CD95" s="257"/>
      <c r="CE95" s="257"/>
      <c r="CF95" s="257"/>
      <c r="CG95" s="257"/>
      <c r="CH95" s="257"/>
      <c r="CI95" s="257"/>
      <c r="CJ95" s="257"/>
      <c r="CK95" s="257"/>
      <c r="CL95" s="257"/>
      <c r="CM95" s="257"/>
      <c r="CN95" s="257"/>
      <c r="CO95" s="257"/>
      <c r="CP95" s="257"/>
      <c r="CQ95" s="257"/>
      <c r="CR95" s="257"/>
      <c r="CS95" s="257"/>
      <c r="CT95" s="257"/>
      <c r="CU95" s="257"/>
      <c r="CV95" s="257"/>
      <c r="CW95" s="354"/>
      <c r="CX95" s="354"/>
      <c r="CY95" s="354"/>
      <c r="CZ95" s="354"/>
      <c r="DA95" s="354"/>
      <c r="DB95" s="354"/>
      <c r="DC95" s="354"/>
      <c r="DD95" s="354"/>
      <c r="DE95" s="354"/>
      <c r="DF95" s="354"/>
      <c r="DG95" s="354"/>
      <c r="DH95" s="354"/>
      <c r="DI95" s="354"/>
      <c r="DJ95" s="354"/>
      <c r="DK95" s="354"/>
      <c r="DL95" s="354"/>
      <c r="DM95" s="354"/>
      <c r="DN95" s="354"/>
      <c r="DO95" s="354"/>
      <c r="DP95" s="354"/>
      <c r="DQ95" s="354"/>
      <c r="DR95" s="354"/>
      <c r="DS95" s="354"/>
      <c r="DT95" s="354"/>
      <c r="DU95" s="354"/>
      <c r="DV95" s="354"/>
      <c r="DW95" s="354"/>
      <c r="DX95" s="354"/>
      <c r="DY95" s="354"/>
      <c r="DZ95" s="354"/>
      <c r="EA95" s="354"/>
      <c r="EB95" s="354"/>
      <c r="EC95" s="354"/>
      <c r="ED95" s="354"/>
      <c r="EE95" s="354"/>
      <c r="EF95" s="354"/>
      <c r="EG95" s="354"/>
      <c r="EH95" s="354"/>
      <c r="EI95" s="354"/>
      <c r="EJ95" s="354"/>
      <c r="EK95" s="354"/>
      <c r="EL95" s="354"/>
      <c r="EM95" s="354"/>
      <c r="EN95" s="354"/>
      <c r="EO95" s="354"/>
      <c r="EP95" s="354"/>
      <c r="EQ95" s="354"/>
      <c r="ER95" s="354"/>
      <c r="ES95" s="354"/>
      <c r="ET95" s="354"/>
      <c r="EU95" s="354"/>
      <c r="EV95" s="354"/>
      <c r="EW95" s="354"/>
      <c r="EX95" s="354"/>
      <c r="EY95" s="354"/>
      <c r="EZ95" s="354"/>
      <c r="FA95" s="354"/>
      <c r="FB95" s="354"/>
      <c r="FC95" s="354"/>
      <c r="FD95" s="354"/>
      <c r="FE95" s="354"/>
      <c r="FF95" s="354"/>
      <c r="FG95" s="354"/>
      <c r="FH95" s="354"/>
      <c r="FI95" s="354"/>
      <c r="FJ95" s="354"/>
      <c r="FK95" s="354"/>
      <c r="FL95" s="354"/>
      <c r="FM95" s="354"/>
      <c r="FN95" s="354"/>
      <c r="FO95" s="354"/>
      <c r="FP95" s="354"/>
      <c r="FQ95" s="354"/>
      <c r="FR95" s="354"/>
      <c r="FS95" s="354"/>
      <c r="FT95" s="354"/>
      <c r="FU95" s="354"/>
      <c r="FV95" s="354"/>
      <c r="FW95" s="354"/>
      <c r="FX95" s="354"/>
      <c r="FY95" s="354"/>
      <c r="FZ95" s="354"/>
      <c r="GA95" s="354"/>
      <c r="GB95" s="354"/>
      <c r="GC95" s="354"/>
      <c r="GD95" s="354"/>
      <c r="GE95" s="354"/>
      <c r="GF95" s="354"/>
      <c r="GG95" s="354"/>
      <c r="GH95" s="354"/>
      <c r="GI95" s="354"/>
      <c r="GJ95" s="354"/>
      <c r="GK95" s="354"/>
      <c r="GL95" s="354"/>
      <c r="GM95" s="257"/>
      <c r="GN95" s="257"/>
      <c r="GO95" s="315"/>
      <c r="GP95" s="257"/>
      <c r="GR95" s="257"/>
    </row>
    <row r="96" spans="1:200" x14ac:dyDescent="0.2">
      <c r="C96" s="257"/>
      <c r="D96" s="364"/>
      <c r="E96" s="364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7"/>
      <c r="AP96" s="257"/>
      <c r="AQ96" s="257"/>
      <c r="AR96" s="257"/>
      <c r="AS96" s="257"/>
      <c r="AT96" s="257"/>
      <c r="AU96" s="257"/>
      <c r="AV96" s="257"/>
      <c r="AW96" s="257"/>
      <c r="AX96" s="257"/>
      <c r="AY96" s="257"/>
      <c r="AZ96" s="257"/>
      <c r="BA96" s="257"/>
      <c r="BB96" s="257"/>
      <c r="BC96" s="257"/>
      <c r="BD96" s="257"/>
      <c r="BE96" s="257"/>
      <c r="BF96" s="257"/>
      <c r="BG96" s="257"/>
      <c r="BH96" s="257"/>
      <c r="BI96" s="257"/>
      <c r="BJ96" s="257"/>
      <c r="BK96" s="257"/>
      <c r="BL96" s="257"/>
      <c r="BM96" s="257"/>
      <c r="BN96" s="257"/>
      <c r="BO96" s="257"/>
      <c r="BP96" s="257"/>
      <c r="BQ96" s="257"/>
      <c r="BR96" s="257"/>
      <c r="BS96" s="257"/>
      <c r="BT96" s="257"/>
      <c r="BU96" s="257"/>
      <c r="BV96" s="257"/>
      <c r="BW96" s="257"/>
      <c r="BX96" s="257"/>
      <c r="BY96" s="257"/>
      <c r="BZ96" s="257"/>
      <c r="CA96" s="257"/>
      <c r="CB96" s="257"/>
      <c r="CC96" s="257"/>
      <c r="CD96" s="257"/>
      <c r="CE96" s="257"/>
      <c r="CF96" s="257"/>
      <c r="CG96" s="257"/>
      <c r="CH96" s="257"/>
      <c r="CI96" s="257"/>
      <c r="CJ96" s="257"/>
      <c r="CK96" s="257"/>
      <c r="CL96" s="257"/>
      <c r="CM96" s="257"/>
      <c r="CN96" s="257"/>
      <c r="CO96" s="257"/>
      <c r="CP96" s="257"/>
      <c r="CQ96" s="257"/>
      <c r="CR96" s="257"/>
      <c r="CS96" s="257"/>
      <c r="CT96" s="257"/>
      <c r="CU96" s="257"/>
      <c r="CV96" s="257"/>
      <c r="CW96" s="354"/>
      <c r="CX96" s="354"/>
      <c r="CY96" s="354"/>
      <c r="CZ96" s="354"/>
      <c r="DA96" s="354"/>
      <c r="DB96" s="354"/>
      <c r="DC96" s="354"/>
      <c r="DD96" s="354"/>
      <c r="DE96" s="354"/>
      <c r="DF96" s="354"/>
      <c r="DG96" s="354"/>
      <c r="DH96" s="354"/>
      <c r="DI96" s="354"/>
      <c r="DJ96" s="354"/>
      <c r="DK96" s="354"/>
      <c r="DL96" s="354"/>
      <c r="DM96" s="354"/>
      <c r="DN96" s="354"/>
      <c r="DO96" s="354"/>
      <c r="DP96" s="354"/>
      <c r="DQ96" s="354"/>
      <c r="DR96" s="354"/>
      <c r="DS96" s="354"/>
      <c r="DT96" s="354"/>
      <c r="DU96" s="354"/>
      <c r="DV96" s="354"/>
      <c r="DW96" s="354"/>
      <c r="DX96" s="354"/>
      <c r="DY96" s="354"/>
      <c r="DZ96" s="354"/>
      <c r="EA96" s="354"/>
      <c r="EB96" s="354"/>
      <c r="EC96" s="354"/>
      <c r="ED96" s="354"/>
      <c r="EE96" s="354"/>
      <c r="EF96" s="354"/>
      <c r="EG96" s="354"/>
      <c r="EH96" s="354"/>
      <c r="EI96" s="354"/>
      <c r="EJ96" s="354"/>
      <c r="EK96" s="354"/>
      <c r="EL96" s="354"/>
      <c r="EM96" s="354"/>
      <c r="EN96" s="354"/>
      <c r="EO96" s="354"/>
      <c r="EP96" s="354"/>
      <c r="EQ96" s="354"/>
      <c r="ER96" s="354"/>
      <c r="ES96" s="354"/>
      <c r="ET96" s="354"/>
      <c r="EU96" s="354"/>
      <c r="EV96" s="354"/>
      <c r="EW96" s="354"/>
      <c r="EX96" s="354"/>
      <c r="EY96" s="354"/>
      <c r="EZ96" s="354"/>
      <c r="FA96" s="354"/>
      <c r="FB96" s="354"/>
      <c r="FC96" s="354"/>
      <c r="FD96" s="354"/>
      <c r="FE96" s="354"/>
      <c r="FF96" s="354"/>
      <c r="FG96" s="354"/>
      <c r="FH96" s="354"/>
      <c r="FI96" s="354"/>
      <c r="FJ96" s="354"/>
      <c r="FK96" s="354"/>
      <c r="FL96" s="354"/>
      <c r="FM96" s="354"/>
      <c r="FN96" s="354"/>
      <c r="FO96" s="354"/>
      <c r="FP96" s="354"/>
      <c r="FQ96" s="354"/>
      <c r="FR96" s="354"/>
      <c r="FS96" s="354"/>
      <c r="FT96" s="354"/>
      <c r="FU96" s="354"/>
      <c r="FV96" s="354"/>
      <c r="FW96" s="354"/>
      <c r="FX96" s="354"/>
      <c r="FY96" s="354"/>
      <c r="FZ96" s="354"/>
      <c r="GA96" s="354"/>
      <c r="GB96" s="354"/>
      <c r="GC96" s="354"/>
      <c r="GD96" s="354"/>
      <c r="GE96" s="354"/>
      <c r="GF96" s="354"/>
      <c r="GG96" s="354"/>
      <c r="GH96" s="354"/>
      <c r="GI96" s="354"/>
      <c r="GJ96" s="354"/>
      <c r="GK96" s="354"/>
      <c r="GL96" s="354"/>
      <c r="GM96" s="257"/>
      <c r="GN96" s="257"/>
      <c r="GO96" s="315"/>
      <c r="GP96" s="257"/>
      <c r="GR96" s="257"/>
    </row>
  </sheetData>
  <sortState xmlns:xlrd2="http://schemas.microsoft.com/office/spreadsheetml/2017/richdata2" ref="B6:GN61">
    <sortCondition descending="1" ref="GM6:GM61"/>
    <sortCondition ref="B6:B61"/>
  </sortState>
  <mergeCells count="12">
    <mergeCell ref="GM2:GS2"/>
    <mergeCell ref="E4:E5"/>
    <mergeCell ref="D4:D5"/>
    <mergeCell ref="C4:C5"/>
    <mergeCell ref="B90:E90"/>
    <mergeCell ref="B89:E89"/>
    <mergeCell ref="GN4:GN5"/>
    <mergeCell ref="CV4:CV5"/>
    <mergeCell ref="F3:CU3"/>
    <mergeCell ref="CW3:GL3"/>
    <mergeCell ref="E2:CU2"/>
    <mergeCell ref="CV2:GL2"/>
  </mergeCells>
  <phoneticPr fontId="0" type="noConversion"/>
  <printOptions horizontalCentered="1" verticalCentered="1"/>
  <pageMargins left="0" right="0" top="0.39370078740157483" bottom="0.78740157480314965" header="0" footer="0"/>
  <pageSetup scale="60" orientation="landscape" horizontalDpi="300" verticalDpi="300" r:id="rId1"/>
  <headerFooter alignWithMargins="0">
    <oddFooter>&amp;L&amp;F&amp;Cpag. &amp;P/&amp;N&amp;R&amp;A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3"/>
  </sheetPr>
  <dimension ref="A1:AH21"/>
  <sheetViews>
    <sheetView showGridLines="0" showRowColHeaders="0" showZeros="0" showOutlineSymbols="0" zoomScale="80" zoomScaleNormal="80" workbookViewId="0">
      <pane xSplit="5" ySplit="7" topLeftCell="H8" activePane="bottomRight" state="frozenSplit"/>
      <selection pane="topRight" activeCell="J1" sqref="J1"/>
      <selection pane="bottomLeft" activeCell="A7" sqref="A7"/>
      <selection pane="bottomRight" activeCell="A8" sqref="A8:A21"/>
    </sheetView>
  </sheetViews>
  <sheetFormatPr defaultColWidth="11.7109375" defaultRowHeight="12.75" x14ac:dyDescent="0.2"/>
  <cols>
    <col min="1" max="1" width="2.85546875" style="1" customWidth="1"/>
    <col min="2" max="2" width="28.140625" style="5" customWidth="1"/>
    <col min="3" max="3" width="7.5703125" style="1" customWidth="1"/>
    <col min="4" max="4" width="10.140625" style="1" customWidth="1"/>
    <col min="5" max="5" width="9.140625" style="1" customWidth="1"/>
    <col min="6" max="6" width="8.7109375" style="1" customWidth="1"/>
    <col min="7" max="14" width="9.42578125" style="1" customWidth="1"/>
    <col min="15" max="15" width="5.85546875" style="9" customWidth="1"/>
    <col min="16" max="16" width="8.7109375" style="1" customWidth="1"/>
    <col min="17" max="26" width="9.42578125" style="1" customWidth="1"/>
    <col min="27" max="27" width="10.85546875" style="1" customWidth="1"/>
    <col min="28" max="28" width="6.28515625" style="1" customWidth="1"/>
    <col min="29" max="29" width="23.85546875" style="1" customWidth="1"/>
    <col min="30" max="30" width="8" style="1" customWidth="1"/>
    <col min="31" max="16384" width="11.7109375" style="1"/>
  </cols>
  <sheetData>
    <row r="1" spans="1:34" hidden="1" x14ac:dyDescent="0.2"/>
    <row r="2" spans="1:34" hidden="1" x14ac:dyDescent="0.2"/>
    <row r="4" spans="1:34" s="2" customFormat="1" ht="23.25" x14ac:dyDescent="0.2">
      <c r="B4" s="460" t="s">
        <v>559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350"/>
      <c r="AC4" s="91"/>
      <c r="AD4" s="91"/>
    </row>
    <row r="5" spans="1:34" ht="21" thickBot="1" x14ac:dyDescent="0.25">
      <c r="B5" s="57"/>
      <c r="C5" s="57"/>
      <c r="D5" s="57"/>
      <c r="E5" s="458" t="s">
        <v>403</v>
      </c>
      <c r="F5" s="458"/>
      <c r="G5" s="458"/>
      <c r="H5" s="458"/>
      <c r="I5" s="458"/>
      <c r="J5" s="458"/>
      <c r="K5" s="458"/>
      <c r="L5" s="458"/>
      <c r="M5" s="458"/>
      <c r="N5" s="458"/>
      <c r="O5" s="461" t="s">
        <v>560</v>
      </c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351"/>
      <c r="AC5" s="42"/>
      <c r="AD5" s="42"/>
      <c r="AE5" s="15"/>
      <c r="AF5" s="15"/>
      <c r="AG5" s="15"/>
      <c r="AH5" s="15"/>
    </row>
    <row r="6" spans="1:34" s="2" customFormat="1" ht="153" customHeight="1" x14ac:dyDescent="0.2">
      <c r="A6" s="12">
        <f>+'Inf "B" Masc'!A4</f>
        <v>44926</v>
      </c>
      <c r="B6" s="346" t="s">
        <v>561</v>
      </c>
      <c r="C6" s="430" t="s">
        <v>3</v>
      </c>
      <c r="D6" s="450" t="s">
        <v>4</v>
      </c>
      <c r="E6" s="450" t="s">
        <v>203</v>
      </c>
      <c r="F6" s="81" t="s">
        <v>562</v>
      </c>
      <c r="G6" s="81" t="s">
        <v>563</v>
      </c>
      <c r="H6" s="81" t="s">
        <v>564</v>
      </c>
      <c r="I6" s="81" t="s">
        <v>565</v>
      </c>
      <c r="J6" s="81" t="s">
        <v>566</v>
      </c>
      <c r="K6" s="81" t="s">
        <v>567</v>
      </c>
      <c r="L6" s="81" t="s">
        <v>568</v>
      </c>
      <c r="M6" s="81" t="s">
        <v>569</v>
      </c>
      <c r="N6" s="81"/>
      <c r="O6" s="110" t="s">
        <v>98</v>
      </c>
      <c r="P6" s="82" t="s">
        <v>562</v>
      </c>
      <c r="Q6" s="82" t="s">
        <v>570</v>
      </c>
      <c r="R6" s="82" t="s">
        <v>571</v>
      </c>
      <c r="S6" s="82" t="str">
        <f t="shared" ref="S6:Y7" si="0">+G6</f>
        <v xml:space="preserve">FVG  Torneo Juvenil Infantil Barquisimeto GC, Cabudare  </v>
      </c>
      <c r="T6" s="82" t="str">
        <f t="shared" si="0"/>
        <v xml:space="preserve">FVG Torneo Juvenil - Infantil JGC.         </v>
      </c>
      <c r="U6" s="82" t="str">
        <f t="shared" si="0"/>
        <v>Campeonato Nacional Infantil 2020 - Izcaragua CC  11 dic 2020</v>
      </c>
      <c r="V6" s="82" t="str">
        <f t="shared" si="0"/>
        <v xml:space="preserve">FVG   Torneo Juvenil BGC, Barquisimeto  </v>
      </c>
      <c r="W6" s="82" t="str">
        <f t="shared" si="0"/>
        <v>FVG II Torneo Gira Oriental La SalinaGC., Lecherias</v>
      </c>
      <c r="X6" s="82" t="str">
        <f t="shared" si="0"/>
        <v xml:space="preserve">FVG  III Abierto Sambil Juvenil, VAGC, Caracas        1460  yds </v>
      </c>
      <c r="Y6" s="82" t="str">
        <f t="shared" si="0"/>
        <v xml:space="preserve">FVG WAGR III Torneo Gira Oriental, La Salina GC, Lecherias </v>
      </c>
      <c r="Z6" s="82">
        <f>+N6</f>
        <v>0</v>
      </c>
      <c r="AA6" s="155" t="s">
        <v>99</v>
      </c>
      <c r="AB6" s="110" t="s">
        <v>98</v>
      </c>
      <c r="AC6" s="347"/>
      <c r="AD6" s="347"/>
    </row>
    <row r="7" spans="1:34" s="2" customFormat="1" ht="18" customHeight="1" thickBot="1" x14ac:dyDescent="0.25">
      <c r="B7" s="18">
        <f>+'Juv. Masculino'!B5</f>
        <v>45287</v>
      </c>
      <c r="C7" s="447"/>
      <c r="D7" s="451"/>
      <c r="E7" s="451"/>
      <c r="F7" s="132">
        <v>43849</v>
      </c>
      <c r="G7" s="167">
        <v>44115</v>
      </c>
      <c r="H7" s="167">
        <v>44164</v>
      </c>
      <c r="I7" s="167">
        <v>44176</v>
      </c>
      <c r="J7" s="167">
        <v>44262</v>
      </c>
      <c r="K7" s="167">
        <v>44367</v>
      </c>
      <c r="L7" s="167">
        <v>44380</v>
      </c>
      <c r="M7" s="167">
        <v>44401</v>
      </c>
      <c r="N7" s="132"/>
      <c r="O7" s="119"/>
      <c r="P7" s="131">
        <v>43849</v>
      </c>
      <c r="Q7" s="131">
        <v>43863</v>
      </c>
      <c r="R7" s="131">
        <v>43891</v>
      </c>
      <c r="S7" s="167">
        <f t="shared" si="0"/>
        <v>44115</v>
      </c>
      <c r="T7" s="167">
        <f t="shared" si="0"/>
        <v>44164</v>
      </c>
      <c r="U7" s="167">
        <f t="shared" si="0"/>
        <v>44176</v>
      </c>
      <c r="V7" s="167">
        <f t="shared" si="0"/>
        <v>44262</v>
      </c>
      <c r="W7" s="167">
        <f t="shared" si="0"/>
        <v>44367</v>
      </c>
      <c r="X7" s="167">
        <f t="shared" si="0"/>
        <v>44380</v>
      </c>
      <c r="Y7" s="167">
        <f t="shared" si="0"/>
        <v>44401</v>
      </c>
      <c r="Z7" s="131">
        <f>+N7</f>
        <v>0</v>
      </c>
      <c r="AA7" s="156" t="s">
        <v>100</v>
      </c>
      <c r="AB7" s="119"/>
      <c r="AC7" s="347"/>
      <c r="AD7" s="347"/>
    </row>
    <row r="8" spans="1:34" x14ac:dyDescent="0.2">
      <c r="A8" s="75">
        <v>1</v>
      </c>
      <c r="B8" s="53" t="s">
        <v>493</v>
      </c>
      <c r="C8" s="61" t="s">
        <v>142</v>
      </c>
      <c r="D8" s="179">
        <v>41029</v>
      </c>
      <c r="E8" s="196" t="str">
        <f t="shared" ref="E8:E21" si="1">IF(($A$6-D8)/365.25&gt;18,"",IF(($A$6-D8)/365.25&gt;15,"JUV",IF(($A$6-D8)/365.25&gt;13,"PJUV",IF(($A$6-D8)/365.25&gt;11,"INF D",IF(($A$6-D8)/365.25&gt;9,"INF C","INF B")))))</f>
        <v>INF C</v>
      </c>
      <c r="F8" s="406">
        <v>84</v>
      </c>
      <c r="G8" s="406"/>
      <c r="H8" s="406"/>
      <c r="I8" s="406"/>
      <c r="J8" s="406"/>
      <c r="K8" s="406">
        <v>156</v>
      </c>
      <c r="L8" s="406">
        <v>84</v>
      </c>
      <c r="M8" s="406">
        <v>156</v>
      </c>
      <c r="N8" s="406"/>
      <c r="O8" s="170">
        <f t="shared" ref="O8:O21" si="2">COUNT(E8:N8)</f>
        <v>4</v>
      </c>
      <c r="P8" s="375">
        <v>72.239999999999995</v>
      </c>
      <c r="Q8" s="375">
        <v>0</v>
      </c>
      <c r="R8" s="375">
        <v>0</v>
      </c>
      <c r="S8" s="375">
        <f t="shared" ref="S8:S21" si="3">+IF($B$7-S$7&lt;365/12,G8,IF($B$7-S$7&lt;365*2/12,G8*0.93,IF($B$7-S$7&lt;365*3/12,G8*0.86,IF($B$7-S$7&lt;365*4/12,G8*0.79,IF($B$7-S$7&lt;365*5/12,G8*0.72,IF($B$7-S$7&lt;365*6/12,G8*0.65,IF($B$7-S$7&lt;365*7/12,G8*0.58,IF($B$7-S$7&lt;365*8/12,G8*0.51,0))))))))+IF($B$7-S$7&gt;365,0,IF($B$7-S$7&gt;365*11/12,G8*0.23,IF($B$7-S$7&gt;365*10/12,G8*0.3,IF($B$7-S$7&gt;365*9/12,G8*0.37,IF($B$7-S$7&gt;365*8/12,G8*0.44,0)))))</f>
        <v>0</v>
      </c>
      <c r="T8" s="375">
        <f t="shared" ref="T8:T21" si="4">+IF($B$7-T$7&lt;365/12,H8,IF($B$7-T$7&lt;365*2/12,H8*0.93,IF($B$7-T$7&lt;365*3/12,H8*0.86,IF($B$7-T$7&lt;365*4/12,H8*0.79,IF($B$7-T$7&lt;365*5/12,H8*0.72,IF($B$7-T$7&lt;365*6/12,H8*0.65,IF($B$7-T$7&lt;365*7/12,H8*0.58,IF($B$7-T$7&lt;365*8/12,H8*0.51,0))))))))+IF($B$7-T$7&gt;365,0,IF($B$7-T$7&gt;365*11/12,H8*0.23,IF($B$7-T$7&gt;365*10/12,H8*0.3,IF($B$7-T$7&gt;365*9/12,H8*0.37,IF($B$7-T$7&gt;365*8/12,H8*0.44,0)))))</f>
        <v>0</v>
      </c>
      <c r="U8" s="375">
        <f t="shared" ref="U8:U21" si="5">+IF($B$7-U$7&lt;365/12,I8,IF($B$7-U$7&lt;365*2/12,I8*0.93,IF($B$7-U$7&lt;365*3/12,I8*0.86,IF($B$7-U$7&lt;365*4/12,I8*0.79,IF($B$7-U$7&lt;365*5/12,I8*0.72,IF($B$7-U$7&lt;365*6/12,I8*0.65,IF($B$7-U$7&lt;365*7/12,I8*0.58,IF($B$7-U$7&lt;365*8/12,I8*0.51,0))))))))+IF($B$7-U$7&gt;365,0,IF($B$7-U$7&gt;365*11/12,I8*0.23,IF($B$7-U$7&gt;365*10/12,I8*0.3,IF($B$7-U$7&gt;365*9/12,I8*0.37,IF($B$7-U$7&gt;365*8/12,I8*0.44,0)))))</f>
        <v>0</v>
      </c>
      <c r="V8" s="375">
        <f t="shared" ref="V8:V21" si="6">+IF($B$7-V$7&lt;365/12,J8,IF($B$7-V$7&lt;365*2/12,J8*0.93,IF($B$7-V$7&lt;365*3/12,J8*0.86,IF($B$7-V$7&lt;365*4/12,J8*0.79,IF($B$7-V$7&lt;365*5/12,J8*0.72,IF($B$7-V$7&lt;365*6/12,J8*0.65,IF($B$7-V$7&lt;365*7/12,J8*0.58,IF($B$7-V$7&lt;365*8/12,J8*0.51,0))))))))+IF($B$7-V$7&gt;365,0,IF($B$7-V$7&gt;365*11/12,J8*0.23,IF($B$7-V$7&gt;365*10/12,J8*0.3,IF($B$7-V$7&gt;365*9/12,J8*0.37,IF($B$7-V$7&gt;365*8/12,J8*0.44,0)))))</f>
        <v>0</v>
      </c>
      <c r="W8" s="375">
        <f t="shared" ref="W8:W21" si="7">+IF($B$7-W$7&lt;365/12,K8,IF($B$7-W$7&lt;365*2/12,K8*0.93,IF($B$7-W$7&lt;365*3/12,K8*0.86,IF($B$7-W$7&lt;365*4/12,K8*0.79,IF($B$7-W$7&lt;365*5/12,K8*0.72,IF($B$7-W$7&lt;365*6/12,K8*0.65,IF($B$7-W$7&lt;365*7/12,K8*0.58,IF($B$7-W$7&lt;365*8/12,K8*0.51,0))))))))+IF($B$7-W$7&gt;365,0,IF($B$7-W$7&gt;365*11/12,K8*0.23,IF($B$7-W$7&gt;365*10/12,K8*0.3,IF($B$7-W$7&gt;365*9/12,K8*0.37,IF($B$7-W$7&gt;365*8/12,K8*0.44,0)))))</f>
        <v>0</v>
      </c>
      <c r="X8" s="375">
        <f t="shared" ref="X8:X21" si="8">+IF($B$7-X$7&lt;365/12,L8,IF($B$7-X$7&lt;365*2/12,L8*0.93,IF($B$7-X$7&lt;365*3/12,L8*0.86,IF($B$7-X$7&lt;365*4/12,L8*0.79,IF($B$7-X$7&lt;365*5/12,L8*0.72,IF($B$7-X$7&lt;365*6/12,L8*0.65,IF($B$7-X$7&lt;365*7/12,L8*0.58,IF($B$7-X$7&lt;365*8/12,L8*0.51,0))))))))+IF($B$7-X$7&gt;365,0,IF($B$7-X$7&gt;365*11/12,L8*0.23,IF($B$7-X$7&gt;365*10/12,L8*0.3,IF($B$7-X$7&gt;365*9/12,L8*0.37,IF($B$7-X$7&gt;365*8/12,L8*0.44,0)))))</f>
        <v>0</v>
      </c>
      <c r="Y8" s="375">
        <f t="shared" ref="Y8:Y21" si="9">+IF($B$7-Y$7&lt;365/12,M8,IF($B$7-Y$7&lt;365*2/12,M8*0.93,IF($B$7-Y$7&lt;365*3/12,M8*0.86,IF($B$7-Y$7&lt;365*4/12,M8*0.79,IF($B$7-Y$7&lt;365*5/12,M8*0.72,IF($B$7-Y$7&lt;365*6/12,M8*0.65,IF($B$7-Y$7&lt;365*7/12,M8*0.58,IF($B$7-Y$7&lt;365*8/12,M8*0.51,0))))))))+IF($B$7-Y$7&gt;365,0,IF($B$7-Y$7&gt;365*11/12,M8*0.23,IF($B$7-Y$7&gt;365*10/12,M8*0.3,IF($B$7-Y$7&gt;365*9/12,M8*0.37,IF($B$7-Y$7&gt;365*8/12,M8*0.44,0)))))</f>
        <v>0</v>
      </c>
      <c r="Z8" s="375">
        <f t="shared" ref="Z8:Z21" si="10">+IF($B$7-Z$7&lt;365/12,N8,IF($B$7-Z$7&lt;365*2/12,N8*0.93,IF($B$7-Z$7&lt;365*3/12,N8*0.86,IF($B$7-Z$7&lt;365*4/12,N8*0.79,IF($B$7-Z$7&lt;365*5/12,N8*0.72,IF($B$7-Z$7&lt;365*6/12,N8*0.65,IF($B$7-Z$7&lt;365*7/12,N8*0.58,IF($B$7-Z$7&lt;365*8/12,N8*0.51,0))))))))+IF($B$7-Z$7&gt;365,0,IF($B$7-Z$7&gt;365*11/12,N8*0.23,IF($B$7-Z$7&gt;365*10/12,N8*0.3,IF($B$7-Z$7&gt;365*9/12,N8*0.37,IF($B$7-Z$7&gt;365*8/12,N8*0.44,0)))))</f>
        <v>0</v>
      </c>
      <c r="AA8" s="104">
        <f t="shared" ref="AA8:AA21" si="11">SUM(P8:Z8)</f>
        <v>72.239999999999995</v>
      </c>
      <c r="AB8" s="170">
        <f t="shared" ref="AB8:AB21" si="12">+O8</f>
        <v>4</v>
      </c>
      <c r="AC8" s="43" t="str">
        <f t="shared" ref="AC8:AC21" si="13">+B8</f>
        <v>DANIELA SANTANA</v>
      </c>
      <c r="AD8" s="44" t="str">
        <f t="shared" ref="AD8:AD21" si="14">+C8</f>
        <v>LSGC</v>
      </c>
      <c r="AE8" s="9">
        <v>1</v>
      </c>
    </row>
    <row r="9" spans="1:34" x14ac:dyDescent="0.2">
      <c r="A9" s="75" t="str">
        <f>+IF(AA9=0,"",IF(AA9=AA8,A8,AE9))</f>
        <v/>
      </c>
      <c r="B9" s="27" t="s">
        <v>505</v>
      </c>
      <c r="C9" s="61" t="s">
        <v>180</v>
      </c>
      <c r="D9" s="96">
        <v>41584</v>
      </c>
      <c r="E9" s="86" t="str">
        <f t="shared" si="1"/>
        <v>INF C</v>
      </c>
      <c r="F9" s="197"/>
      <c r="G9" s="197"/>
      <c r="H9" s="197"/>
      <c r="I9" s="197"/>
      <c r="J9" s="197"/>
      <c r="K9" s="197">
        <v>104</v>
      </c>
      <c r="L9" s="197">
        <v>84</v>
      </c>
      <c r="M9" s="197">
        <v>84</v>
      </c>
      <c r="N9" s="197"/>
      <c r="O9" s="160">
        <f t="shared" si="2"/>
        <v>3</v>
      </c>
      <c r="P9" s="198">
        <v>0</v>
      </c>
      <c r="Q9" s="198">
        <v>0</v>
      </c>
      <c r="R9" s="198">
        <v>0</v>
      </c>
      <c r="S9" s="198">
        <f t="shared" si="3"/>
        <v>0</v>
      </c>
      <c r="T9" s="198">
        <f t="shared" si="4"/>
        <v>0</v>
      </c>
      <c r="U9" s="198">
        <f t="shared" si="5"/>
        <v>0</v>
      </c>
      <c r="V9" s="198">
        <f t="shared" si="6"/>
        <v>0</v>
      </c>
      <c r="W9" s="198">
        <f t="shared" si="7"/>
        <v>0</v>
      </c>
      <c r="X9" s="198">
        <f t="shared" si="8"/>
        <v>0</v>
      </c>
      <c r="Y9" s="198">
        <f t="shared" si="9"/>
        <v>0</v>
      </c>
      <c r="Z9" s="198">
        <f t="shared" si="10"/>
        <v>0</v>
      </c>
      <c r="AA9" s="97">
        <f t="shared" si="11"/>
        <v>0</v>
      </c>
      <c r="AB9" s="160">
        <f t="shared" si="12"/>
        <v>3</v>
      </c>
      <c r="AC9" s="45" t="str">
        <f t="shared" si="13"/>
        <v>LETICIA FLORES</v>
      </c>
      <c r="AD9" s="46" t="str">
        <f t="shared" si="14"/>
        <v>CGSV</v>
      </c>
      <c r="AE9" s="9">
        <v>2</v>
      </c>
    </row>
    <row r="10" spans="1:34" x14ac:dyDescent="0.2">
      <c r="A10" s="75" t="str">
        <f>+IF(AA10=0,"",IF(AA10=AA9,A9,AE10))</f>
        <v/>
      </c>
      <c r="B10" s="27" t="s">
        <v>510</v>
      </c>
      <c r="C10" s="61" t="s">
        <v>113</v>
      </c>
      <c r="D10" s="96">
        <v>41130</v>
      </c>
      <c r="E10" s="86" t="str">
        <f t="shared" si="1"/>
        <v>INF C</v>
      </c>
      <c r="F10" s="190"/>
      <c r="G10" s="190"/>
      <c r="H10" s="190">
        <v>63</v>
      </c>
      <c r="I10" s="190">
        <v>244</v>
      </c>
      <c r="J10" s="190"/>
      <c r="K10" s="190"/>
      <c r="L10" s="190"/>
      <c r="M10" s="190"/>
      <c r="N10" s="190"/>
      <c r="O10" s="160">
        <f t="shared" si="2"/>
        <v>2</v>
      </c>
      <c r="P10" s="143">
        <v>0</v>
      </c>
      <c r="Q10" s="143">
        <v>0</v>
      </c>
      <c r="R10" s="143">
        <v>0</v>
      </c>
      <c r="S10" s="143">
        <f t="shared" si="3"/>
        <v>0</v>
      </c>
      <c r="T10" s="143">
        <f t="shared" si="4"/>
        <v>0</v>
      </c>
      <c r="U10" s="143">
        <f t="shared" si="5"/>
        <v>0</v>
      </c>
      <c r="V10" s="143">
        <f t="shared" si="6"/>
        <v>0</v>
      </c>
      <c r="W10" s="143">
        <f t="shared" si="7"/>
        <v>0</v>
      </c>
      <c r="X10" s="143">
        <f t="shared" si="8"/>
        <v>0</v>
      </c>
      <c r="Y10" s="143">
        <f t="shared" si="9"/>
        <v>0</v>
      </c>
      <c r="Z10" s="143">
        <f t="shared" si="10"/>
        <v>0</v>
      </c>
      <c r="AA10" s="97">
        <f t="shared" si="11"/>
        <v>0</v>
      </c>
      <c r="AB10" s="160">
        <f t="shared" si="12"/>
        <v>2</v>
      </c>
      <c r="AC10" s="45" t="str">
        <f t="shared" si="13"/>
        <v>CLEMENTINA BORIELLO</v>
      </c>
      <c r="AD10" s="46" t="str">
        <f t="shared" si="14"/>
        <v>LCC</v>
      </c>
      <c r="AE10" s="9">
        <v>3</v>
      </c>
    </row>
    <row r="11" spans="1:34" x14ac:dyDescent="0.2">
      <c r="A11" s="75" t="str">
        <f>+IF(AA11=0,"",IF(AA11=AA10,A10,AE11))</f>
        <v/>
      </c>
      <c r="B11" s="53" t="s">
        <v>572</v>
      </c>
      <c r="C11" s="61" t="s">
        <v>103</v>
      </c>
      <c r="D11" s="96"/>
      <c r="E11" s="86" t="str">
        <f t="shared" si="1"/>
        <v/>
      </c>
      <c r="F11" s="197"/>
      <c r="G11" s="197"/>
      <c r="H11" s="197"/>
      <c r="I11" s="197"/>
      <c r="J11" s="197"/>
      <c r="K11" s="197"/>
      <c r="L11" s="197">
        <v>126</v>
      </c>
      <c r="M11" s="197"/>
      <c r="N11" s="197"/>
      <c r="O11" s="160">
        <f t="shared" si="2"/>
        <v>1</v>
      </c>
      <c r="P11" s="198">
        <v>0</v>
      </c>
      <c r="Q11" s="198">
        <v>0</v>
      </c>
      <c r="R11" s="198">
        <v>0</v>
      </c>
      <c r="S11" s="198">
        <f t="shared" si="3"/>
        <v>0</v>
      </c>
      <c r="T11" s="198">
        <f t="shared" si="4"/>
        <v>0</v>
      </c>
      <c r="U11" s="198">
        <f t="shared" si="5"/>
        <v>0</v>
      </c>
      <c r="V11" s="198">
        <f t="shared" si="6"/>
        <v>0</v>
      </c>
      <c r="W11" s="198">
        <f t="shared" si="7"/>
        <v>0</v>
      </c>
      <c r="X11" s="198">
        <f t="shared" si="8"/>
        <v>0</v>
      </c>
      <c r="Y11" s="198">
        <f t="shared" si="9"/>
        <v>0</v>
      </c>
      <c r="Z11" s="198">
        <f t="shared" si="10"/>
        <v>0</v>
      </c>
      <c r="AA11" s="97">
        <f t="shared" si="11"/>
        <v>0</v>
      </c>
      <c r="AB11" s="160">
        <f t="shared" si="12"/>
        <v>1</v>
      </c>
      <c r="AC11" s="45" t="str">
        <f t="shared" si="13"/>
        <v>CATERINA JIMENEZ</v>
      </c>
      <c r="AD11" s="46" t="str">
        <f t="shared" si="14"/>
        <v>IZCC</v>
      </c>
      <c r="AE11" s="9">
        <v>4</v>
      </c>
    </row>
    <row r="12" spans="1:34" x14ac:dyDescent="0.2">
      <c r="A12" s="75" t="str">
        <f>+IF(AA12=0,"",IF(AA12=AA11,A11,AE12))</f>
        <v/>
      </c>
      <c r="B12" s="27" t="s">
        <v>517</v>
      </c>
      <c r="C12" s="61" t="s">
        <v>132</v>
      </c>
      <c r="D12" s="179">
        <v>41244</v>
      </c>
      <c r="E12" s="86" t="str">
        <f t="shared" si="1"/>
        <v>INF C</v>
      </c>
      <c r="F12" s="190"/>
      <c r="G12" s="190"/>
      <c r="H12" s="190"/>
      <c r="I12" s="190"/>
      <c r="J12" s="190">
        <v>126</v>
      </c>
      <c r="K12" s="190"/>
      <c r="L12" s="190"/>
      <c r="M12" s="190"/>
      <c r="N12" s="190"/>
      <c r="O12" s="160">
        <f t="shared" si="2"/>
        <v>1</v>
      </c>
      <c r="P12" s="143">
        <v>0</v>
      </c>
      <c r="Q12" s="143">
        <v>0</v>
      </c>
      <c r="R12" s="143">
        <v>0</v>
      </c>
      <c r="S12" s="143">
        <f t="shared" si="3"/>
        <v>0</v>
      </c>
      <c r="T12" s="143">
        <f t="shared" si="4"/>
        <v>0</v>
      </c>
      <c r="U12" s="143">
        <f t="shared" si="5"/>
        <v>0</v>
      </c>
      <c r="V12" s="143">
        <f t="shared" si="6"/>
        <v>0</v>
      </c>
      <c r="W12" s="143">
        <f t="shared" si="7"/>
        <v>0</v>
      </c>
      <c r="X12" s="143">
        <f t="shared" si="8"/>
        <v>0</v>
      </c>
      <c r="Y12" s="143">
        <f t="shared" si="9"/>
        <v>0</v>
      </c>
      <c r="Z12" s="143">
        <f t="shared" si="10"/>
        <v>0</v>
      </c>
      <c r="AA12" s="97">
        <f t="shared" si="11"/>
        <v>0</v>
      </c>
      <c r="AB12" s="160">
        <f t="shared" si="12"/>
        <v>1</v>
      </c>
      <c r="AC12" s="45" t="str">
        <f t="shared" si="13"/>
        <v>VALERIA SABA P</v>
      </c>
      <c r="AD12" s="46" t="str">
        <f t="shared" si="14"/>
        <v>BGC</v>
      </c>
      <c r="AE12" s="9">
        <v>5</v>
      </c>
    </row>
    <row r="13" spans="1:34" x14ac:dyDescent="0.2">
      <c r="A13" s="75">
        <f>+IF(AA13=0,"",IF(AA13=AA12,A12,AE13))</f>
        <v>6</v>
      </c>
      <c r="B13" s="27" t="s">
        <v>500</v>
      </c>
      <c r="C13" s="61" t="s">
        <v>109</v>
      </c>
      <c r="D13" s="96">
        <v>41250</v>
      </c>
      <c r="E13" s="86" t="str">
        <f t="shared" si="1"/>
        <v>INF C</v>
      </c>
      <c r="F13" s="197">
        <v>84</v>
      </c>
      <c r="G13" s="197"/>
      <c r="H13" s="197"/>
      <c r="I13" s="197"/>
      <c r="J13" s="197"/>
      <c r="K13" s="197"/>
      <c r="L13" s="197"/>
      <c r="M13" s="197"/>
      <c r="N13" s="197"/>
      <c r="O13" s="122">
        <f t="shared" si="2"/>
        <v>1</v>
      </c>
      <c r="P13" s="198">
        <v>72.239999999999995</v>
      </c>
      <c r="Q13" s="198">
        <v>0</v>
      </c>
      <c r="R13" s="198">
        <v>0</v>
      </c>
      <c r="S13" s="198">
        <f t="shared" si="3"/>
        <v>0</v>
      </c>
      <c r="T13" s="198">
        <f t="shared" si="4"/>
        <v>0</v>
      </c>
      <c r="U13" s="198">
        <f t="shared" si="5"/>
        <v>0</v>
      </c>
      <c r="V13" s="198">
        <f t="shared" si="6"/>
        <v>0</v>
      </c>
      <c r="W13" s="198">
        <f t="shared" si="7"/>
        <v>0</v>
      </c>
      <c r="X13" s="198">
        <f t="shared" si="8"/>
        <v>0</v>
      </c>
      <c r="Y13" s="198">
        <f t="shared" si="9"/>
        <v>0</v>
      </c>
      <c r="Z13" s="198">
        <f t="shared" si="10"/>
        <v>0</v>
      </c>
      <c r="AA13" s="97">
        <f t="shared" si="11"/>
        <v>72.239999999999995</v>
      </c>
      <c r="AB13" s="122">
        <f t="shared" si="12"/>
        <v>1</v>
      </c>
      <c r="AC13" s="45" t="str">
        <f t="shared" si="13"/>
        <v>SOFIA PLATAS</v>
      </c>
      <c r="AD13" s="46" t="str">
        <f t="shared" si="14"/>
        <v>VAGC</v>
      </c>
      <c r="AE13" s="9">
        <v>6</v>
      </c>
    </row>
    <row r="14" spans="1:34" x14ac:dyDescent="0.2">
      <c r="A14" s="16" t="str">
        <f>+IF(AA14=0,"",IF(AA14=#REF!,#REF!,AE14))</f>
        <v/>
      </c>
      <c r="B14" s="27" t="s">
        <v>437</v>
      </c>
      <c r="C14" s="61" t="s">
        <v>132</v>
      </c>
      <c r="D14" s="179">
        <v>41367</v>
      </c>
      <c r="E14" s="86" t="str">
        <f t="shared" si="1"/>
        <v>INF C</v>
      </c>
      <c r="F14" s="190"/>
      <c r="G14" s="190"/>
      <c r="H14" s="190"/>
      <c r="I14" s="190"/>
      <c r="J14" s="190">
        <v>84</v>
      </c>
      <c r="K14" s="190"/>
      <c r="L14" s="190"/>
      <c r="M14" s="190"/>
      <c r="N14" s="190"/>
      <c r="O14" s="160">
        <f t="shared" si="2"/>
        <v>1</v>
      </c>
      <c r="P14" s="143">
        <v>0</v>
      </c>
      <c r="Q14" s="143">
        <v>0</v>
      </c>
      <c r="R14" s="143">
        <v>0</v>
      </c>
      <c r="S14" s="143">
        <f t="shared" si="3"/>
        <v>0</v>
      </c>
      <c r="T14" s="143">
        <f t="shared" si="4"/>
        <v>0</v>
      </c>
      <c r="U14" s="143">
        <f t="shared" si="5"/>
        <v>0</v>
      </c>
      <c r="V14" s="143">
        <f t="shared" si="6"/>
        <v>0</v>
      </c>
      <c r="W14" s="143">
        <f t="shared" si="7"/>
        <v>0</v>
      </c>
      <c r="X14" s="143">
        <f t="shared" si="8"/>
        <v>0</v>
      </c>
      <c r="Y14" s="143">
        <f t="shared" si="9"/>
        <v>0</v>
      </c>
      <c r="Z14" s="143">
        <f t="shared" si="10"/>
        <v>0</v>
      </c>
      <c r="AA14" s="97">
        <f t="shared" si="11"/>
        <v>0</v>
      </c>
      <c r="AB14" s="160">
        <f t="shared" si="12"/>
        <v>1</v>
      </c>
      <c r="AC14" s="45" t="str">
        <f t="shared" si="13"/>
        <v>ANA NOVOA</v>
      </c>
      <c r="AD14" s="46" t="str">
        <f t="shared" si="14"/>
        <v>BGC</v>
      </c>
      <c r="AE14" s="9">
        <v>7</v>
      </c>
    </row>
    <row r="15" spans="1:34" x14ac:dyDescent="0.2">
      <c r="A15" s="16" t="str">
        <f>+IF(AA15=0,"",IF(AA15=#REF!,#REF!,AE15))</f>
        <v/>
      </c>
      <c r="B15" s="27" t="s">
        <v>573</v>
      </c>
      <c r="C15" s="61" t="s">
        <v>132</v>
      </c>
      <c r="D15" s="96">
        <v>40910</v>
      </c>
      <c r="E15" s="86" t="str">
        <f t="shared" si="1"/>
        <v>INF C</v>
      </c>
      <c r="F15" s="190"/>
      <c r="G15" s="190"/>
      <c r="H15" s="190"/>
      <c r="I15" s="190"/>
      <c r="J15" s="190"/>
      <c r="K15" s="190"/>
      <c r="L15" s="190"/>
      <c r="M15" s="190"/>
      <c r="N15" s="190"/>
      <c r="O15" s="122">
        <f t="shared" si="2"/>
        <v>0</v>
      </c>
      <c r="P15" s="143">
        <v>0</v>
      </c>
      <c r="Q15" s="143">
        <v>0</v>
      </c>
      <c r="R15" s="143">
        <v>0</v>
      </c>
      <c r="S15" s="143">
        <f t="shared" si="3"/>
        <v>0</v>
      </c>
      <c r="T15" s="143">
        <f t="shared" si="4"/>
        <v>0</v>
      </c>
      <c r="U15" s="143">
        <f t="shared" si="5"/>
        <v>0</v>
      </c>
      <c r="V15" s="143">
        <f t="shared" si="6"/>
        <v>0</v>
      </c>
      <c r="W15" s="143">
        <f t="shared" si="7"/>
        <v>0</v>
      </c>
      <c r="X15" s="143">
        <f t="shared" si="8"/>
        <v>0</v>
      </c>
      <c r="Y15" s="143">
        <f t="shared" si="9"/>
        <v>0</v>
      </c>
      <c r="Z15" s="143">
        <f t="shared" si="10"/>
        <v>0</v>
      </c>
      <c r="AA15" s="97">
        <f t="shared" si="11"/>
        <v>0</v>
      </c>
      <c r="AB15" s="122">
        <f t="shared" si="12"/>
        <v>0</v>
      </c>
      <c r="AC15" s="45" t="str">
        <f t="shared" si="13"/>
        <v>AMALIA TAMAYO</v>
      </c>
      <c r="AD15" s="46" t="str">
        <f t="shared" si="14"/>
        <v>BGC</v>
      </c>
      <c r="AE15" s="9">
        <v>8</v>
      </c>
    </row>
    <row r="16" spans="1:34" x14ac:dyDescent="0.2">
      <c r="A16" s="16" t="str">
        <f>+IF(AA16=0,"",IF(AA16=AA14,A14,AE16))</f>
        <v/>
      </c>
      <c r="B16" s="27" t="s">
        <v>437</v>
      </c>
      <c r="C16" s="61" t="s">
        <v>132</v>
      </c>
      <c r="D16" s="179">
        <v>41367</v>
      </c>
      <c r="E16" s="86" t="str">
        <f t="shared" si="1"/>
        <v>INF C</v>
      </c>
      <c r="F16" s="190"/>
      <c r="G16" s="190"/>
      <c r="H16" s="190"/>
      <c r="I16" s="190"/>
      <c r="J16" s="190"/>
      <c r="K16" s="190"/>
      <c r="L16" s="190"/>
      <c r="M16" s="190"/>
      <c r="N16" s="190"/>
      <c r="O16" s="122">
        <f t="shared" si="2"/>
        <v>0</v>
      </c>
      <c r="P16" s="143">
        <v>0</v>
      </c>
      <c r="Q16" s="143">
        <v>0</v>
      </c>
      <c r="R16" s="143">
        <v>0</v>
      </c>
      <c r="S16" s="143">
        <f t="shared" si="3"/>
        <v>0</v>
      </c>
      <c r="T16" s="143">
        <f t="shared" si="4"/>
        <v>0</v>
      </c>
      <c r="U16" s="143">
        <f t="shared" si="5"/>
        <v>0</v>
      </c>
      <c r="V16" s="143">
        <f t="shared" si="6"/>
        <v>0</v>
      </c>
      <c r="W16" s="143">
        <f t="shared" si="7"/>
        <v>0</v>
      </c>
      <c r="X16" s="143">
        <f t="shared" si="8"/>
        <v>0</v>
      </c>
      <c r="Y16" s="143">
        <f t="shared" si="9"/>
        <v>0</v>
      </c>
      <c r="Z16" s="143">
        <f t="shared" si="10"/>
        <v>0</v>
      </c>
      <c r="AA16" s="97">
        <f t="shared" si="11"/>
        <v>0</v>
      </c>
      <c r="AB16" s="122">
        <f t="shared" si="12"/>
        <v>0</v>
      </c>
      <c r="AC16" s="45" t="str">
        <f t="shared" si="13"/>
        <v>ANA NOVOA</v>
      </c>
      <c r="AD16" s="46" t="str">
        <f t="shared" si="14"/>
        <v>BGC</v>
      </c>
      <c r="AE16" s="9">
        <v>9</v>
      </c>
    </row>
    <row r="17" spans="1:31" x14ac:dyDescent="0.2">
      <c r="A17" s="16" t="str">
        <f>+IF(AA17=0,"",IF(AA17=#REF!,#REF!,AE17))</f>
        <v/>
      </c>
      <c r="B17" s="26" t="s">
        <v>574</v>
      </c>
      <c r="C17" s="61" t="s">
        <v>103</v>
      </c>
      <c r="D17" s="69">
        <v>41173</v>
      </c>
      <c r="E17" s="86" t="str">
        <f t="shared" si="1"/>
        <v>INF C</v>
      </c>
      <c r="F17" s="190"/>
      <c r="G17" s="190"/>
      <c r="H17" s="190"/>
      <c r="I17" s="190"/>
      <c r="J17" s="190"/>
      <c r="K17" s="190"/>
      <c r="L17" s="190"/>
      <c r="M17" s="190"/>
      <c r="N17" s="190"/>
      <c r="O17" s="122">
        <f t="shared" si="2"/>
        <v>0</v>
      </c>
      <c r="P17" s="143">
        <v>0</v>
      </c>
      <c r="Q17" s="143">
        <v>0</v>
      </c>
      <c r="R17" s="143">
        <v>0</v>
      </c>
      <c r="S17" s="143">
        <f t="shared" si="3"/>
        <v>0</v>
      </c>
      <c r="T17" s="143">
        <f t="shared" si="4"/>
        <v>0</v>
      </c>
      <c r="U17" s="143">
        <f t="shared" si="5"/>
        <v>0</v>
      </c>
      <c r="V17" s="143">
        <f t="shared" si="6"/>
        <v>0</v>
      </c>
      <c r="W17" s="143">
        <f t="shared" si="7"/>
        <v>0</v>
      </c>
      <c r="X17" s="143">
        <f t="shared" si="8"/>
        <v>0</v>
      </c>
      <c r="Y17" s="143">
        <f t="shared" si="9"/>
        <v>0</v>
      </c>
      <c r="Z17" s="143">
        <f t="shared" si="10"/>
        <v>0</v>
      </c>
      <c r="AA17" s="97">
        <f t="shared" si="11"/>
        <v>0</v>
      </c>
      <c r="AB17" s="122">
        <f t="shared" si="12"/>
        <v>0</v>
      </c>
      <c r="AC17" s="45" t="str">
        <f t="shared" si="13"/>
        <v>MIRANDA MEDERO</v>
      </c>
      <c r="AD17" s="46" t="str">
        <f t="shared" si="14"/>
        <v>IZCC</v>
      </c>
      <c r="AE17" s="9">
        <v>10</v>
      </c>
    </row>
    <row r="18" spans="1:31" x14ac:dyDescent="0.2">
      <c r="A18" s="16"/>
      <c r="B18" s="26" t="s">
        <v>575</v>
      </c>
      <c r="C18" s="61" t="s">
        <v>103</v>
      </c>
      <c r="D18" s="69">
        <v>40963</v>
      </c>
      <c r="E18" s="86" t="str">
        <f t="shared" si="1"/>
        <v>INF C</v>
      </c>
      <c r="F18" s="190"/>
      <c r="G18" s="190"/>
      <c r="H18" s="190"/>
      <c r="I18" s="190"/>
      <c r="J18" s="190"/>
      <c r="K18" s="190"/>
      <c r="L18" s="190"/>
      <c r="M18" s="190"/>
      <c r="N18" s="190"/>
      <c r="O18" s="122">
        <f t="shared" si="2"/>
        <v>0</v>
      </c>
      <c r="P18" s="143">
        <v>0</v>
      </c>
      <c r="Q18" s="143">
        <v>0</v>
      </c>
      <c r="R18" s="143">
        <v>0</v>
      </c>
      <c r="S18" s="143">
        <f t="shared" si="3"/>
        <v>0</v>
      </c>
      <c r="T18" s="143">
        <f t="shared" si="4"/>
        <v>0</v>
      </c>
      <c r="U18" s="143">
        <f t="shared" si="5"/>
        <v>0</v>
      </c>
      <c r="V18" s="143">
        <f t="shared" si="6"/>
        <v>0</v>
      </c>
      <c r="W18" s="143">
        <f t="shared" si="7"/>
        <v>0</v>
      </c>
      <c r="X18" s="143">
        <f t="shared" si="8"/>
        <v>0</v>
      </c>
      <c r="Y18" s="143">
        <f t="shared" si="9"/>
        <v>0</v>
      </c>
      <c r="Z18" s="143">
        <f t="shared" si="10"/>
        <v>0</v>
      </c>
      <c r="AA18" s="97">
        <f t="shared" si="11"/>
        <v>0</v>
      </c>
      <c r="AB18" s="122">
        <f t="shared" si="12"/>
        <v>0</v>
      </c>
      <c r="AC18" s="45" t="str">
        <f t="shared" ref="AC18:AD20" si="15">+B18</f>
        <v>ORIANA BLANCO</v>
      </c>
      <c r="AD18" s="46" t="str">
        <f t="shared" si="15"/>
        <v>IZCC</v>
      </c>
      <c r="AE18" s="9"/>
    </row>
    <row r="19" spans="1:31" x14ac:dyDescent="0.2">
      <c r="A19" s="16"/>
      <c r="B19" s="26"/>
      <c r="C19" s="61"/>
      <c r="D19" s="96"/>
      <c r="E19" s="86" t="str">
        <f t="shared" si="1"/>
        <v/>
      </c>
      <c r="F19" s="197"/>
      <c r="G19" s="197"/>
      <c r="H19" s="197"/>
      <c r="I19" s="197"/>
      <c r="J19" s="197"/>
      <c r="K19" s="197"/>
      <c r="L19" s="197"/>
      <c r="M19" s="197"/>
      <c r="N19" s="197"/>
      <c r="O19" s="122">
        <f t="shared" si="2"/>
        <v>0</v>
      </c>
      <c r="P19" s="198">
        <v>0</v>
      </c>
      <c r="Q19" s="198">
        <v>0</v>
      </c>
      <c r="R19" s="198">
        <v>0</v>
      </c>
      <c r="S19" s="198">
        <f t="shared" si="3"/>
        <v>0</v>
      </c>
      <c r="T19" s="198">
        <f t="shared" si="4"/>
        <v>0</v>
      </c>
      <c r="U19" s="198">
        <f t="shared" si="5"/>
        <v>0</v>
      </c>
      <c r="V19" s="198">
        <f t="shared" si="6"/>
        <v>0</v>
      </c>
      <c r="W19" s="198">
        <f t="shared" si="7"/>
        <v>0</v>
      </c>
      <c r="X19" s="198">
        <f t="shared" si="8"/>
        <v>0</v>
      </c>
      <c r="Y19" s="198">
        <f t="shared" si="9"/>
        <v>0</v>
      </c>
      <c r="Z19" s="198">
        <f t="shared" si="10"/>
        <v>0</v>
      </c>
      <c r="AA19" s="97">
        <f t="shared" si="11"/>
        <v>0</v>
      </c>
      <c r="AB19" s="122">
        <f t="shared" si="12"/>
        <v>0</v>
      </c>
      <c r="AC19" s="45">
        <f t="shared" si="15"/>
        <v>0</v>
      </c>
      <c r="AD19" s="46">
        <f t="shared" si="15"/>
        <v>0</v>
      </c>
      <c r="AE19" s="9"/>
    </row>
    <row r="20" spans="1:31" x14ac:dyDescent="0.2">
      <c r="A20" s="16"/>
      <c r="B20" s="26"/>
      <c r="C20" s="61"/>
      <c r="D20" s="96"/>
      <c r="E20" s="86" t="str">
        <f t="shared" si="1"/>
        <v/>
      </c>
      <c r="F20" s="197"/>
      <c r="G20" s="197"/>
      <c r="H20" s="197"/>
      <c r="I20" s="197"/>
      <c r="J20" s="197"/>
      <c r="K20" s="197"/>
      <c r="L20" s="197"/>
      <c r="M20" s="197"/>
      <c r="N20" s="197"/>
      <c r="O20" s="122">
        <f t="shared" si="2"/>
        <v>0</v>
      </c>
      <c r="P20" s="198">
        <v>0</v>
      </c>
      <c r="Q20" s="198">
        <v>0</v>
      </c>
      <c r="R20" s="198">
        <v>0</v>
      </c>
      <c r="S20" s="198">
        <f t="shared" si="3"/>
        <v>0</v>
      </c>
      <c r="T20" s="198">
        <f t="shared" si="4"/>
        <v>0</v>
      </c>
      <c r="U20" s="198">
        <f t="shared" si="5"/>
        <v>0</v>
      </c>
      <c r="V20" s="198">
        <f t="shared" si="6"/>
        <v>0</v>
      </c>
      <c r="W20" s="198">
        <f t="shared" si="7"/>
        <v>0</v>
      </c>
      <c r="X20" s="198">
        <f t="shared" si="8"/>
        <v>0</v>
      </c>
      <c r="Y20" s="198">
        <f t="shared" si="9"/>
        <v>0</v>
      </c>
      <c r="Z20" s="198">
        <f t="shared" si="10"/>
        <v>0</v>
      </c>
      <c r="AA20" s="97">
        <f t="shared" si="11"/>
        <v>0</v>
      </c>
      <c r="AB20" s="122">
        <f t="shared" si="12"/>
        <v>0</v>
      </c>
      <c r="AC20" s="45">
        <f t="shared" si="15"/>
        <v>0</v>
      </c>
      <c r="AD20" s="46">
        <f t="shared" si="15"/>
        <v>0</v>
      </c>
      <c r="AE20" s="9"/>
    </row>
    <row r="21" spans="1:31" ht="13.5" thickBot="1" x14ac:dyDescent="0.25">
      <c r="A21" s="16" t="str">
        <f>+IF(AA21=0,"",IF(AA21=AA17,A17,AE21))</f>
        <v/>
      </c>
      <c r="B21" s="54"/>
      <c r="C21" s="78"/>
      <c r="D21" s="273"/>
      <c r="E21" s="152" t="str">
        <f t="shared" si="1"/>
        <v/>
      </c>
      <c r="F21" s="274"/>
      <c r="G21" s="274"/>
      <c r="H21" s="274"/>
      <c r="I21" s="274"/>
      <c r="J21" s="274"/>
      <c r="K21" s="274"/>
      <c r="L21" s="274"/>
      <c r="M21" s="274"/>
      <c r="N21" s="274"/>
      <c r="O21" s="123">
        <f t="shared" si="2"/>
        <v>0</v>
      </c>
      <c r="P21" s="275">
        <v>0</v>
      </c>
      <c r="Q21" s="275">
        <v>0</v>
      </c>
      <c r="R21" s="275">
        <v>0</v>
      </c>
      <c r="S21" s="275">
        <f t="shared" si="3"/>
        <v>0</v>
      </c>
      <c r="T21" s="275">
        <f t="shared" si="4"/>
        <v>0</v>
      </c>
      <c r="U21" s="275">
        <f t="shared" si="5"/>
        <v>0</v>
      </c>
      <c r="V21" s="275">
        <f t="shared" si="6"/>
        <v>0</v>
      </c>
      <c r="W21" s="275">
        <f t="shared" si="7"/>
        <v>0</v>
      </c>
      <c r="X21" s="275">
        <f t="shared" si="8"/>
        <v>0</v>
      </c>
      <c r="Y21" s="275">
        <f t="shared" si="9"/>
        <v>0</v>
      </c>
      <c r="Z21" s="275">
        <f t="shared" si="10"/>
        <v>0</v>
      </c>
      <c r="AA21" s="99">
        <f t="shared" si="11"/>
        <v>0</v>
      </c>
      <c r="AB21" s="123">
        <f t="shared" si="12"/>
        <v>0</v>
      </c>
      <c r="AC21" s="47">
        <f t="shared" si="13"/>
        <v>0</v>
      </c>
      <c r="AD21" s="48">
        <f t="shared" si="14"/>
        <v>0</v>
      </c>
      <c r="AE21" s="9">
        <v>11</v>
      </c>
    </row>
  </sheetData>
  <sheetProtection sheet="1" objects="1" scenarios="1"/>
  <sortState xmlns:xlrd2="http://schemas.microsoft.com/office/spreadsheetml/2017/richdata2" ref="B8:AB21">
    <sortCondition descending="1" ref="AA8:AA21"/>
    <sortCondition ref="B8:B21"/>
  </sortState>
  <mergeCells count="6">
    <mergeCell ref="B4:AA4"/>
    <mergeCell ref="C6:C7"/>
    <mergeCell ref="D6:D7"/>
    <mergeCell ref="E6:E7"/>
    <mergeCell ref="E5:N5"/>
    <mergeCell ref="O5:AA5"/>
  </mergeCells>
  <phoneticPr fontId="22" type="noConversion"/>
  <conditionalFormatting sqref="O8:O21">
    <cfRule type="cellIs" dxfId="10" priority="1" operator="greaterThan">
      <formula>8</formula>
    </cfRule>
  </conditionalFormatting>
  <conditionalFormatting sqref="AB8:AB21">
    <cfRule type="cellIs" dxfId="9" priority="9" operator="greaterThan">
      <formula>8</formula>
    </cfRule>
  </conditionalFormatting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</sheetPr>
  <dimension ref="A1:AP27"/>
  <sheetViews>
    <sheetView showGridLines="0" showRowColHeaders="0" topLeftCell="A3" zoomScale="80" zoomScaleNormal="80" workbookViewId="0">
      <pane xSplit="5" ySplit="5" topLeftCell="M8" activePane="bottomRight" state="frozen"/>
      <selection pane="topRight" activeCell="F3" sqref="F3"/>
      <selection pane="bottomLeft" activeCell="A8" sqref="A8"/>
      <selection pane="bottomRight" activeCell="B8" sqref="B8:AJ19"/>
    </sheetView>
  </sheetViews>
  <sheetFormatPr defaultColWidth="11.7109375" defaultRowHeight="12.75" x14ac:dyDescent="0.2"/>
  <cols>
    <col min="1" max="1" width="5.140625" style="1" customWidth="1"/>
    <col min="2" max="2" width="34" style="5" customWidth="1"/>
    <col min="3" max="3" width="7.5703125" style="1" customWidth="1"/>
    <col min="4" max="4" width="10.140625" style="1" customWidth="1"/>
    <col min="5" max="5" width="9.140625" style="1" customWidth="1"/>
    <col min="6" max="19" width="9.42578125" style="1" customWidth="1"/>
    <col min="20" max="20" width="5.85546875" style="9" customWidth="1"/>
    <col min="21" max="34" width="9.42578125" style="1" customWidth="1"/>
    <col min="35" max="35" width="10.85546875" style="1" customWidth="1"/>
    <col min="36" max="36" width="8" style="1" customWidth="1"/>
    <col min="37" max="37" width="23.85546875" style="1" customWidth="1"/>
    <col min="38" max="38" width="8" style="1" customWidth="1"/>
    <col min="39" max="16384" width="11.7109375" style="1"/>
  </cols>
  <sheetData>
    <row r="1" spans="1:42" hidden="1" x14ac:dyDescent="0.2"/>
    <row r="2" spans="1:42" hidden="1" x14ac:dyDescent="0.2"/>
    <row r="4" spans="1:42" s="297" customFormat="1" ht="15.75" x14ac:dyDescent="0.2">
      <c r="B4" s="296"/>
      <c r="C4" s="296"/>
      <c r="D4" s="296"/>
      <c r="E4" s="428" t="s">
        <v>401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 t="s">
        <v>402</v>
      </c>
      <c r="U4" s="428"/>
      <c r="V4" s="428"/>
      <c r="W4" s="348"/>
      <c r="X4" s="348"/>
      <c r="Y4" s="348"/>
      <c r="Z4" s="348"/>
      <c r="AA4" s="348"/>
      <c r="AB4" s="348"/>
      <c r="AC4" s="296"/>
      <c r="AD4" s="296"/>
      <c r="AE4" s="296"/>
      <c r="AF4" s="296"/>
      <c r="AG4" s="296"/>
      <c r="AH4" s="296"/>
      <c r="AI4" s="296"/>
      <c r="AJ4" s="348"/>
      <c r="AK4" s="296"/>
      <c r="AL4" s="296"/>
    </row>
    <row r="5" spans="1:42" ht="21" thickBot="1" x14ac:dyDescent="0.25">
      <c r="B5" s="57"/>
      <c r="C5" s="57"/>
      <c r="D5" s="57"/>
      <c r="E5" s="57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291"/>
      <c r="U5" s="459"/>
      <c r="V5" s="459"/>
      <c r="W5" s="459"/>
      <c r="X5" s="459"/>
      <c r="Y5" s="459"/>
      <c r="Z5" s="459"/>
      <c r="AA5" s="459"/>
      <c r="AB5" s="459"/>
      <c r="AC5" s="459"/>
      <c r="AD5" s="351"/>
      <c r="AE5" s="351"/>
      <c r="AF5" s="351"/>
      <c r="AG5" s="351"/>
      <c r="AH5" s="351"/>
      <c r="AI5" s="291"/>
      <c r="AJ5" s="351"/>
      <c r="AK5" s="42"/>
      <c r="AL5" s="42"/>
      <c r="AM5" s="15"/>
      <c r="AN5" s="15"/>
      <c r="AO5" s="15"/>
      <c r="AP5" s="15"/>
    </row>
    <row r="6" spans="1:42" s="2" customFormat="1" ht="144.75" customHeight="1" x14ac:dyDescent="0.2">
      <c r="A6" s="12">
        <f>+'Juv. Masculino'!A4</f>
        <v>44926</v>
      </c>
      <c r="B6" s="37" t="s">
        <v>576</v>
      </c>
      <c r="C6" s="430" t="s">
        <v>3</v>
      </c>
      <c r="D6" s="450" t="s">
        <v>4</v>
      </c>
      <c r="E6" s="450" t="s">
        <v>203</v>
      </c>
      <c r="F6" s="81" t="s">
        <v>521</v>
      </c>
      <c r="G6" s="81" t="s">
        <v>29</v>
      </c>
      <c r="H6" s="81" t="s">
        <v>368</v>
      </c>
      <c r="I6" s="81" t="s">
        <v>489</v>
      </c>
      <c r="J6" s="81" t="s">
        <v>577</v>
      </c>
      <c r="K6" s="81" t="s">
        <v>578</v>
      </c>
      <c r="L6" s="81" t="s">
        <v>579</v>
      </c>
      <c r="M6" s="81" t="s">
        <v>580</v>
      </c>
      <c r="N6" s="81" t="s">
        <v>373</v>
      </c>
      <c r="O6" s="81" t="s">
        <v>77</v>
      </c>
      <c r="P6" s="81" t="s">
        <v>411</v>
      </c>
      <c r="Q6" s="81" t="s">
        <v>412</v>
      </c>
      <c r="R6" s="81" t="s">
        <v>618</v>
      </c>
      <c r="S6" s="81"/>
      <c r="T6" s="425" t="s">
        <v>98</v>
      </c>
      <c r="U6" s="82" t="str">
        <f t="shared" ref="U6:AG7" si="0">+F6</f>
        <v xml:space="preserve">FVG       Torneo Juvenil Junko Golf Club, Gira IJGA  </v>
      </c>
      <c r="V6" s="82" t="str">
        <f t="shared" si="0"/>
        <v>FVG  !ra Parada Gira Juvenil de Oriente, PLC CC., Pto La Cruz Anzoategui</v>
      </c>
      <c r="W6" s="82" t="str">
        <f t="shared" si="0"/>
        <v xml:space="preserve">FVG       Torneo Juvenil IZCC - Gira IJGA, Izcaragua CC., </v>
      </c>
      <c r="X6" s="82" t="str">
        <f t="shared" si="0"/>
        <v xml:space="preserve">FVG     Torneo Juvenil FVG Gira IJGA, Guataparo CC, Valencia </v>
      </c>
      <c r="Y6" s="82" t="str">
        <f t="shared" si="0"/>
        <v>US KIDS Venezuela                     Izcaragua CC                                    09  HOYOS                                                                          TEE 3</v>
      </c>
      <c r="Z6" s="82" t="str">
        <f t="shared" si="0"/>
        <v>US KIDS Venezuela                     Izcaragua CC                                    09  HOYOS                                                                          TEE RS</v>
      </c>
      <c r="AA6" s="82" t="str">
        <f t="shared" si="0"/>
        <v>USKIDS World Championship 2023. Longleaf G&amp;FC(Back), Pinehurst  1608 yds</v>
      </c>
      <c r="AB6" s="82" t="str">
        <f t="shared" si="0"/>
        <v>USKIDS World Championship 2023. Longleaf G&amp;FC (Front), Pinehurst  1842 yds</v>
      </c>
      <c r="AC6" s="82" t="str">
        <f t="shared" si="0"/>
        <v>FVG    CampeonatoNacional Infantil 2023, Caracas CC, Caracas</v>
      </c>
      <c r="AD6" s="331" t="str">
        <f t="shared" si="0"/>
        <v xml:space="preserve">FVG  III Parada Gira Oriental de Golf Menor, La Salina GC, Lecherias </v>
      </c>
      <c r="AE6" s="331" t="str">
        <f t="shared" si="0"/>
        <v>FVG      Invitacional Juvenil LCC  Lagunita CC, La Lagunita  5000 yds</v>
      </c>
      <c r="AF6" s="331" t="str">
        <f t="shared" si="0"/>
        <v xml:space="preserve">FVG      Internacional Juvenil Guataparo CC 2023  </v>
      </c>
      <c r="AG6" s="331" t="str">
        <f t="shared" si="0"/>
        <v>FVG     Cierre Gira Juvenil Oriente, San Miguel CC, Maturin   6500 yds</v>
      </c>
      <c r="AH6" s="331"/>
      <c r="AI6" s="334" t="s">
        <v>99</v>
      </c>
      <c r="AJ6" s="335" t="s">
        <v>98</v>
      </c>
      <c r="AK6" s="329"/>
      <c r="AL6" s="347"/>
      <c r="AM6" s="347"/>
    </row>
    <row r="7" spans="1:42" s="2" customFormat="1" ht="18.75" thickBot="1" x14ac:dyDescent="0.25">
      <c r="B7" s="223">
        <f>+'Inf "B" Masc'!B5</f>
        <v>45287</v>
      </c>
      <c r="C7" s="431"/>
      <c r="D7" s="462"/>
      <c r="E7" s="462"/>
      <c r="F7" s="225">
        <v>44983</v>
      </c>
      <c r="G7" s="225">
        <v>45018</v>
      </c>
      <c r="H7" s="225">
        <v>45039</v>
      </c>
      <c r="I7" s="225">
        <v>45060</v>
      </c>
      <c r="J7" s="225">
        <v>45067</v>
      </c>
      <c r="K7" s="225">
        <v>45067</v>
      </c>
      <c r="L7" s="319">
        <v>45143</v>
      </c>
      <c r="M7" s="319">
        <v>45143</v>
      </c>
      <c r="N7" s="225">
        <v>45186</v>
      </c>
      <c r="O7" s="225">
        <v>45200</v>
      </c>
      <c r="P7" s="225">
        <v>45228</v>
      </c>
      <c r="Q7" s="225">
        <v>45242</v>
      </c>
      <c r="R7" s="225">
        <v>45277</v>
      </c>
      <c r="S7" s="240"/>
      <c r="T7" s="426"/>
      <c r="U7" s="225">
        <f t="shared" si="0"/>
        <v>44983</v>
      </c>
      <c r="V7" s="225">
        <f t="shared" si="0"/>
        <v>45018</v>
      </c>
      <c r="W7" s="225">
        <f t="shared" si="0"/>
        <v>45039</v>
      </c>
      <c r="X7" s="225">
        <f t="shared" si="0"/>
        <v>45060</v>
      </c>
      <c r="Y7" s="225">
        <f t="shared" si="0"/>
        <v>45067</v>
      </c>
      <c r="Z7" s="167">
        <f t="shared" si="0"/>
        <v>45067</v>
      </c>
      <c r="AA7" s="320">
        <f t="shared" si="0"/>
        <v>45143</v>
      </c>
      <c r="AB7" s="320">
        <f t="shared" si="0"/>
        <v>45143</v>
      </c>
      <c r="AC7" s="167">
        <f t="shared" si="0"/>
        <v>45186</v>
      </c>
      <c r="AD7" s="167">
        <f t="shared" si="0"/>
        <v>45200</v>
      </c>
      <c r="AE7" s="167">
        <f t="shared" si="0"/>
        <v>45228</v>
      </c>
      <c r="AF7" s="167">
        <f t="shared" si="0"/>
        <v>45242</v>
      </c>
      <c r="AG7" s="167">
        <f t="shared" si="0"/>
        <v>45277</v>
      </c>
      <c r="AH7" s="167"/>
      <c r="AI7" s="336" t="s">
        <v>100</v>
      </c>
      <c r="AJ7" s="333"/>
      <c r="AK7" s="414"/>
      <c r="AL7" s="347"/>
    </row>
    <row r="8" spans="1:42" x14ac:dyDescent="0.2">
      <c r="A8" s="75">
        <v>1</v>
      </c>
      <c r="B8" s="226" t="s">
        <v>581</v>
      </c>
      <c r="C8" s="253" t="s">
        <v>113</v>
      </c>
      <c r="D8" s="254">
        <v>42193</v>
      </c>
      <c r="E8" s="196" t="str">
        <f t="shared" ref="E8:E14" si="1">IF(($A$6-D8)/365.25&gt;18,"",IF(($A$6-D8)/365.25&gt;15,"JUV",IF(($A$6-D8)/365.25&gt;13,"PJUV",IF(($A$6-D8)/365.25&gt;11,"INF D",IF(($A$6-D8)/365.25&gt;9,"INF C",IF(($A$6-D8)/365.25&gt;7,"INF B","INF A"))))))</f>
        <v>INF B</v>
      </c>
      <c r="F8" s="182">
        <v>84</v>
      </c>
      <c r="G8" s="182"/>
      <c r="H8" s="182">
        <v>406</v>
      </c>
      <c r="I8" s="182">
        <v>120</v>
      </c>
      <c r="J8" s="182"/>
      <c r="K8" s="182">
        <v>406</v>
      </c>
      <c r="L8" s="182">
        <v>260</v>
      </c>
      <c r="M8" s="182"/>
      <c r="N8" s="182">
        <v>564</v>
      </c>
      <c r="O8" s="182"/>
      <c r="P8" s="182">
        <v>114</v>
      </c>
      <c r="Q8" s="182">
        <v>632</v>
      </c>
      <c r="R8" s="182"/>
      <c r="S8" s="255"/>
      <c r="T8" s="170">
        <f t="shared" ref="T8:T19" si="2">COUNT(E8:S8)</f>
        <v>8</v>
      </c>
      <c r="U8" s="256">
        <f t="shared" ref="U8:U19" si="3">+IF($B$7-U$7&lt;365/12,F8,IF($B$7-U$7&lt;365*2/12,F8*0.93,IF($B$7-U$7&lt;365*3/12,F8*0.86,IF($B$7-U$7&lt;365*4/12,F8*0.79,IF($B$7-U$7&lt;365*5/12,F8*0.72,IF($B$7-U$7&lt;365*6/12,F8*0.65,IF($B$7-U$7&lt;365*7/12,F8*0.58,IF($B$7-U$7&lt;365*8/12,F8*0.51,0))))))))+IF($B$7-U$7&gt;365,0,IF($B$7-U$7&gt;365*11/12,F8*0.23,IF($B$7-U$7&gt;365*10/12,F8*0.3,IF($B$7-U$7&gt;365*9/12,F8*0.37,IF($B$7-U$7&gt;365*8/12,F8*0.44,0)))))</f>
        <v>31.08</v>
      </c>
      <c r="V8" s="256">
        <f t="shared" ref="V8:V19" si="4">+IF($B$7-V$7&lt;365/12,G8,IF($B$7-V$7&lt;365*2/12,G8*0.93,IF($B$7-V$7&lt;365*3/12,G8*0.86,IF($B$7-V$7&lt;365*4/12,G8*0.79,IF($B$7-V$7&lt;365*5/12,G8*0.72,IF($B$7-V$7&lt;365*6/12,G8*0.65,IF($B$7-V$7&lt;365*7/12,G8*0.58,IF($B$7-V$7&lt;365*8/12,G8*0.51,0))))))))+IF($B$7-V$7&gt;365,0,IF($B$7-V$7&gt;365*11/12,G8*0.23,IF($B$7-V$7&gt;365*10/12,G8*0.3,IF($B$7-V$7&gt;365*9/12,G8*0.37,IF($B$7-V$7&gt;365*8/12,G8*0.44,0)))))</f>
        <v>0</v>
      </c>
      <c r="W8" s="256">
        <f t="shared" ref="W8:W19" si="5">+IF($B$7-W$7&lt;365/12,H8,IF($B$7-W$7&lt;365*2/12,H8*0.93,IF($B$7-W$7&lt;365*3/12,H8*0.86,IF($B$7-W$7&lt;365*4/12,H8*0.79,IF($B$7-W$7&lt;365*5/12,H8*0.72,IF($B$7-W$7&lt;365*6/12,H8*0.65,IF($B$7-W$7&lt;365*7/12,H8*0.58,IF($B$7-W$7&lt;365*8/12,H8*0.51,0))))))))+IF($B$7-W$7&gt;365,0,IF($B$7-W$7&gt;365*11/12,H8*0.23,IF($B$7-W$7&gt;365*10/12,H8*0.3,IF($B$7-W$7&gt;365*9/12,H8*0.37,IF($B$7-W$7&gt;365*8/12,H8*0.44,0)))))</f>
        <v>178.64000000000001</v>
      </c>
      <c r="X8" s="256">
        <f t="shared" ref="X8:X19" si="6">+IF($B$7-X$7&lt;365/12,I8,IF($B$7-X$7&lt;365*2/12,I8*0.93,IF($B$7-X$7&lt;365*3/12,I8*0.86,IF($B$7-X$7&lt;365*4/12,I8*0.79,IF($B$7-X$7&lt;365*5/12,I8*0.72,IF($B$7-X$7&lt;365*6/12,I8*0.65,IF($B$7-X$7&lt;365*7/12,I8*0.58,IF($B$7-X$7&lt;365*8/12,I8*0.51,0))))))))+IF($B$7-X$7&gt;365,0,IF($B$7-X$7&gt;365*11/12,I8*0.23,IF($B$7-X$7&gt;365*10/12,I8*0.3,IF($B$7-X$7&gt;365*9/12,I8*0.37,IF($B$7-X$7&gt;365*8/12,I8*0.44,0)))))</f>
        <v>61.2</v>
      </c>
      <c r="Y8" s="256">
        <f t="shared" ref="Y8:Y19" si="7">+IF($B$7-Y$7&lt;365/12,J8,IF($B$7-Y$7&lt;365*2/12,J8*0.93,IF($B$7-Y$7&lt;365*3/12,J8*0.86,IF($B$7-Y$7&lt;365*4/12,J8*0.79,IF($B$7-Y$7&lt;365*5/12,J8*0.72,IF($B$7-Y$7&lt;365*6/12,J8*0.65,IF($B$7-Y$7&lt;365*7/12,J8*0.58,IF($B$7-Y$7&lt;365*8/12,J8*0.51,0))))))))+IF($B$7-Y$7&gt;365,0,IF($B$7-Y$7&gt;365*11/12,J8*0.23,IF($B$7-Y$7&gt;365*10/12,J8*0.3,IF($B$7-Y$7&gt;365*9/12,J8*0.37,IF($B$7-Y$7&gt;365*8/12,J8*0.44,0)))))</f>
        <v>0</v>
      </c>
      <c r="Z8" s="332">
        <f t="shared" ref="Z8:Z19" si="8">+IF($B$7-Z$7&lt;365/12,K8,IF($B$7-Z$7&lt;365*2/12,K8*0.93,IF($B$7-Z$7&lt;365*3/12,K8*0.86,IF($B$7-Z$7&lt;365*4/12,K8*0.79,IF($B$7-Z$7&lt;365*5/12,K8*0.72,IF($B$7-Z$7&lt;365*6/12,K8*0.65,IF($B$7-Z$7&lt;365*7/12,K8*0.58,IF($B$7-Z$7&lt;365*8/12,K8*0.51,0))))))))+IF($B$7-Z$7&gt;365,0,IF($B$7-Z$7&gt;365*11/12,K8*0.23,IF($B$7-Z$7&gt;365*10/12,K8*0.3,IF($B$7-Z$7&gt;365*9/12,K8*0.37,IF($B$7-Z$7&gt;365*8/12,K8*0.44,0)))))</f>
        <v>207.06</v>
      </c>
      <c r="AA8" s="332">
        <f t="shared" ref="AA8:AA19" si="9">+IF($B$7-AA$7&lt;365/12,L8,IF($B$7-AA$7&lt;365*2/12,L8*0.93,IF($B$7-AA$7&lt;365*3/12,L8*0.86,IF($B$7-AA$7&lt;365*4/12,L8*0.79,IF($B$7-AA$7&lt;365*5/12,L8*0.72,IF($B$7-AA$7&lt;365*6/12,L8*0.65,IF($B$7-AA$7&lt;365*7/12,L8*0.58,IF($B$7-AA$7&lt;365*8/12,L8*0.51,0))))))))+IF($B$7-AA$7&gt;365,0,IF($B$7-AA$7&gt;365*11/12,L8*0.23,IF($B$7-AA$7&gt;365*10/12,L8*0.3,IF($B$7-AA$7&gt;365*9/12,L8*0.37,IF($B$7-AA$7&gt;365*8/12,L8*0.44,0)))))</f>
        <v>187.2</v>
      </c>
      <c r="AB8" s="332">
        <f t="shared" ref="AB8:AB19" si="10">+IF($B$7-AB$7&lt;365/12,M8,IF($B$7-AB$7&lt;365*2/12,M8*0.93,IF($B$7-AB$7&lt;365*3/12,M8*0.86,IF($B$7-AB$7&lt;365*4/12,M8*0.79,IF($B$7-AB$7&lt;365*5/12,M8*0.72,IF($B$7-AB$7&lt;365*6/12,M8*0.65,IF($B$7-AB$7&lt;365*7/12,M8*0.58,IF($B$7-AB$7&lt;365*8/12,M8*0.51,0))))))))+IF($B$7-AB$7&gt;365,0,IF($B$7-AB$7&gt;365*11/12,M8*0.23,IF($B$7-AB$7&gt;365*10/12,M8*0.3,IF($B$7-AB$7&gt;365*9/12,M8*0.37,IF($B$7-AB$7&gt;365*8/12,M8*0.44,0)))))</f>
        <v>0</v>
      </c>
      <c r="AC8" s="332">
        <f t="shared" ref="AC8:AC19" si="11">+IF($B$7-AC$7&lt;365/12,N8,IF($B$7-AC$7&lt;365*2/12,N8*0.93,IF($B$7-AC$7&lt;365*3/12,N8*0.86,IF($B$7-AC$7&lt;365*4/12,N8*0.79,IF($B$7-AC$7&lt;365*5/12,N8*0.72,IF($B$7-AC$7&lt;365*6/12,N8*0.65,IF($B$7-AC$7&lt;365*7/12,N8*0.58,IF($B$7-AC$7&lt;365*8/12,N8*0.51,0))))))))+IF($B$7-AC$7&gt;365,0,IF($B$7-AC$7&gt;365*11/12,N8*0.23,IF($B$7-AC$7&gt;365*10/12,N8*0.3,IF($B$7-AC$7&gt;365*9/12,N8*0.37,IF($B$7-AC$7&gt;365*8/12,N8*0.44,0)))))</f>
        <v>445.56</v>
      </c>
      <c r="AD8" s="330">
        <f t="shared" ref="AD8:AD19" si="12">+IF($B$7-AD$7&lt;365/12,O8,IF($B$7-AD$7&lt;365*2/12,O8*0.93,IF($B$7-AD$7&lt;365*3/12,O8*0.86,IF($B$7-AD$7&lt;365*4/12,O8*0.79,IF($B$7-AD$7&lt;365*5/12,O8*0.72,IF($B$7-AD$7&lt;365*6/12,O8*0.65,IF($B$7-AD$7&lt;365*7/12,O8*0.58,IF($B$7-AD$7&lt;365*8/12,O8*0.51,0))))))))+IF($B$7-AD$7&gt;365,0,IF($B$7-AD$7&gt;365*11/12,O8*0.23,IF($B$7-AD$7&gt;365*10/12,O8*0.3,IF($B$7-AD$7&gt;365*9/12,O8*0.37,IF($B$7-AD$7&gt;365*8/12,O8*0.44,0)))))</f>
        <v>0</v>
      </c>
      <c r="AE8" s="330">
        <f t="shared" ref="AE8:AE19" si="13">+IF($B$7-AE$7&lt;365/12,P8,IF($B$7-AE$7&lt;365*2/12,P8*0.93,IF($B$7-AE$7&lt;365*3/12,P8*0.86,IF($B$7-AE$7&lt;365*4/12,P8*0.79,IF($B$7-AE$7&lt;365*5/12,P8*0.72,IF($B$7-AE$7&lt;365*6/12,P8*0.65,IF($B$7-AE$7&lt;365*7/12,P8*0.58,IF($B$7-AE$7&lt;365*8/12,P8*0.51,0))))))))+IF($B$7-AE$7&gt;365,0,IF($B$7-AE$7&gt;365*11/12,P8*0.23,IF($B$7-AE$7&gt;365*10/12,P8*0.3,IF($B$7-AE$7&gt;365*9/12,P8*0.37,IF($B$7-AE$7&gt;365*8/12,P8*0.44,0)))))</f>
        <v>106.02000000000001</v>
      </c>
      <c r="AF8" s="330">
        <f t="shared" ref="AF8:AF19" si="14">+IF($B$7-AF$7&lt;365/12,Q8,IF($B$7-AF$7&lt;365*2/12,Q8*0.93,IF($B$7-AF$7&lt;365*3/12,Q8*0.86,IF($B$7-AF$7&lt;365*4/12,Q8*0.79,IF($B$7-AF$7&lt;365*5/12,Q8*0.72,IF($B$7-AF$7&lt;365*6/12,Q8*0.65,IF($B$7-AF$7&lt;365*7/12,Q8*0.58,IF($B$7-AF$7&lt;365*8/12,Q8*0.51,0))))))))+IF($B$7-AF$7&gt;365,0,IF($B$7-AF$7&gt;365*11/12,Q8*0.23,IF($B$7-AF$7&gt;365*10/12,Q8*0.3,IF($B$7-AF$7&gt;365*9/12,Q8*0.37,IF($B$7-AF$7&gt;365*8/12,Q8*0.44,0)))))</f>
        <v>587.76</v>
      </c>
      <c r="AG8" s="330">
        <f t="shared" ref="AG8:AG19" si="15">+IF($B$7-AG$7&lt;365/12,R8,IF($B$7-AG$7&lt;365*2/12,R8*0.93,IF($B$7-AG$7&lt;365*3/12,R8*0.86,IF($B$7-AG$7&lt;365*4/12,R8*0.79,IF($B$7-AG$7&lt;365*5/12,R8*0.72,IF($B$7-AG$7&lt;365*6/12,R8*0.65,IF($B$7-AG$7&lt;365*7/12,R8*0.58,IF($B$7-AG$7&lt;365*8/12,R8*0.51,0))))))))+IF($B$7-AG$7&gt;365,0,IF($B$7-AG$7&gt;365*11/12,R8*0.23,IF($B$7-AG$7&gt;365*10/12,R8*0.3,IF($B$7-AG$7&gt;365*9/12,R8*0.37,IF($B$7-AG$7&gt;365*8/12,R8*0.44,0)))))</f>
        <v>0</v>
      </c>
      <c r="AH8" s="332"/>
      <c r="AI8" s="104">
        <f>SUM(U8:AC8)</f>
        <v>1110.74</v>
      </c>
      <c r="AJ8" s="170">
        <f t="shared" ref="AJ8:AJ19" si="16">+T8</f>
        <v>8</v>
      </c>
      <c r="AK8" s="328" t="str">
        <f t="shared" ref="AK8:AK23" si="17">+B8</f>
        <v>VALERIA RODRÍGUEZ</v>
      </c>
      <c r="AL8" s="44" t="str">
        <f t="shared" ref="AL8:AL23" si="18">+C8</f>
        <v>LCC</v>
      </c>
      <c r="AM8" s="9">
        <v>1</v>
      </c>
    </row>
    <row r="9" spans="1:42" x14ac:dyDescent="0.2">
      <c r="A9" s="75">
        <f t="shared" ref="A9:A27" si="19">+IF(AI9=0,"",IF(AI9=AI8,A8,AM9))</f>
        <v>2</v>
      </c>
      <c r="B9" s="27" t="s">
        <v>512</v>
      </c>
      <c r="C9" s="224" t="s">
        <v>113</v>
      </c>
      <c r="D9" s="96">
        <v>41650</v>
      </c>
      <c r="E9" s="86" t="str">
        <f t="shared" si="1"/>
        <v>INF B</v>
      </c>
      <c r="F9" s="203">
        <v>126</v>
      </c>
      <c r="G9" s="203"/>
      <c r="H9" s="203">
        <v>324</v>
      </c>
      <c r="I9" s="203">
        <v>200</v>
      </c>
      <c r="J9" s="203">
        <v>106</v>
      </c>
      <c r="K9" s="203"/>
      <c r="L9" s="203"/>
      <c r="M9" s="203">
        <v>60</v>
      </c>
      <c r="N9" s="203">
        <v>816</v>
      </c>
      <c r="O9" s="203"/>
      <c r="P9" s="203">
        <v>426</v>
      </c>
      <c r="Q9" s="203">
        <v>428</v>
      </c>
      <c r="R9" s="203"/>
      <c r="S9" s="197"/>
      <c r="T9" s="160">
        <f t="shared" si="2"/>
        <v>8</v>
      </c>
      <c r="U9" s="218">
        <f t="shared" si="3"/>
        <v>46.62</v>
      </c>
      <c r="V9" s="218">
        <f t="shared" si="4"/>
        <v>0</v>
      </c>
      <c r="W9" s="218">
        <f t="shared" si="5"/>
        <v>142.56</v>
      </c>
      <c r="X9" s="218">
        <f t="shared" si="6"/>
        <v>102</v>
      </c>
      <c r="Y9" s="218">
        <f t="shared" si="7"/>
        <v>54.06</v>
      </c>
      <c r="Z9" s="218">
        <f t="shared" si="8"/>
        <v>0</v>
      </c>
      <c r="AA9" s="218">
        <f t="shared" si="9"/>
        <v>0</v>
      </c>
      <c r="AB9" s="218">
        <f t="shared" si="10"/>
        <v>43.199999999999996</v>
      </c>
      <c r="AC9" s="218">
        <f t="shared" si="11"/>
        <v>644.64</v>
      </c>
      <c r="AD9" s="327">
        <f t="shared" si="12"/>
        <v>0</v>
      </c>
      <c r="AE9" s="327">
        <f t="shared" si="13"/>
        <v>396.18</v>
      </c>
      <c r="AF9" s="327">
        <f t="shared" si="14"/>
        <v>398.04</v>
      </c>
      <c r="AG9" s="327">
        <f t="shared" si="15"/>
        <v>0</v>
      </c>
      <c r="AH9" s="218"/>
      <c r="AI9" s="97">
        <f>SUM(U9:AC9)</f>
        <v>1033.08</v>
      </c>
      <c r="AJ9" s="160">
        <f t="shared" si="16"/>
        <v>8</v>
      </c>
      <c r="AK9" s="45" t="str">
        <f t="shared" si="17"/>
        <v>ISABELLA RODRIGUEZ</v>
      </c>
      <c r="AL9" s="46" t="str">
        <f t="shared" si="18"/>
        <v>LCC</v>
      </c>
      <c r="AM9" s="9">
        <v>2</v>
      </c>
    </row>
    <row r="10" spans="1:42" x14ac:dyDescent="0.2">
      <c r="A10" s="75">
        <f t="shared" si="19"/>
        <v>3</v>
      </c>
      <c r="B10" s="27" t="s">
        <v>582</v>
      </c>
      <c r="C10" s="61" t="s">
        <v>136</v>
      </c>
      <c r="D10" s="96">
        <v>41879</v>
      </c>
      <c r="E10" s="86" t="str">
        <f t="shared" si="1"/>
        <v>INF B</v>
      </c>
      <c r="F10" s="203">
        <v>84</v>
      </c>
      <c r="G10" s="203">
        <v>476</v>
      </c>
      <c r="H10" s="203"/>
      <c r="I10" s="203"/>
      <c r="J10" s="203"/>
      <c r="K10" s="203"/>
      <c r="L10" s="203"/>
      <c r="M10" s="203"/>
      <c r="N10" s="203">
        <v>484</v>
      </c>
      <c r="O10" s="203"/>
      <c r="P10" s="203"/>
      <c r="Q10" s="203"/>
      <c r="R10" s="203">
        <v>126</v>
      </c>
      <c r="S10" s="197"/>
      <c r="T10" s="160">
        <f t="shared" si="2"/>
        <v>4</v>
      </c>
      <c r="U10" s="198">
        <f t="shared" si="3"/>
        <v>31.08</v>
      </c>
      <c r="V10" s="198">
        <f t="shared" si="4"/>
        <v>209.44</v>
      </c>
      <c r="W10" s="198">
        <f t="shared" si="5"/>
        <v>0</v>
      </c>
      <c r="X10" s="198">
        <f t="shared" si="6"/>
        <v>0</v>
      </c>
      <c r="Y10" s="198">
        <f t="shared" si="7"/>
        <v>0</v>
      </c>
      <c r="Z10" s="198">
        <f t="shared" si="8"/>
        <v>0</v>
      </c>
      <c r="AA10" s="198">
        <f t="shared" si="9"/>
        <v>0</v>
      </c>
      <c r="AB10" s="198">
        <f t="shared" si="10"/>
        <v>0</v>
      </c>
      <c r="AC10" s="198">
        <f t="shared" si="11"/>
        <v>382.36</v>
      </c>
      <c r="AD10" s="203">
        <f t="shared" si="12"/>
        <v>0</v>
      </c>
      <c r="AE10" s="203">
        <f t="shared" si="13"/>
        <v>0</v>
      </c>
      <c r="AF10" s="203">
        <f t="shared" si="14"/>
        <v>0</v>
      </c>
      <c r="AG10" s="203">
        <f t="shared" si="15"/>
        <v>126</v>
      </c>
      <c r="AH10" s="198"/>
      <c r="AI10" s="97">
        <f>SUM(U10:AC10)</f>
        <v>622.88</v>
      </c>
      <c r="AJ10" s="160">
        <f t="shared" si="16"/>
        <v>4</v>
      </c>
      <c r="AK10" s="45" t="str">
        <f t="shared" si="17"/>
        <v>MIRANDA FRIAS</v>
      </c>
      <c r="AL10" s="46" t="str">
        <f t="shared" si="18"/>
        <v>SMCC</v>
      </c>
      <c r="AM10" s="9">
        <v>3</v>
      </c>
    </row>
    <row r="11" spans="1:42" x14ac:dyDescent="0.2">
      <c r="A11" s="75">
        <f t="shared" si="19"/>
        <v>4</v>
      </c>
      <c r="B11" s="27" t="s">
        <v>583</v>
      </c>
      <c r="C11" s="61" t="s">
        <v>180</v>
      </c>
      <c r="D11" s="96">
        <v>42462</v>
      </c>
      <c r="E11" s="86" t="str">
        <f t="shared" si="1"/>
        <v>INF A</v>
      </c>
      <c r="F11" s="203"/>
      <c r="G11" s="203"/>
      <c r="H11" s="203"/>
      <c r="I11" s="203"/>
      <c r="J11" s="203"/>
      <c r="K11" s="203">
        <v>285</v>
      </c>
      <c r="L11" s="203"/>
      <c r="M11" s="203"/>
      <c r="N11" s="203"/>
      <c r="O11" s="203">
        <v>366</v>
      </c>
      <c r="P11" s="203">
        <v>104</v>
      </c>
      <c r="Q11" s="203"/>
      <c r="R11" s="203"/>
      <c r="S11" s="197"/>
      <c r="T11" s="160">
        <f t="shared" si="2"/>
        <v>3</v>
      </c>
      <c r="U11" s="218">
        <f t="shared" si="3"/>
        <v>0</v>
      </c>
      <c r="V11" s="218">
        <f t="shared" si="4"/>
        <v>0</v>
      </c>
      <c r="W11" s="218">
        <f t="shared" si="5"/>
        <v>0</v>
      </c>
      <c r="X11" s="218">
        <f t="shared" si="6"/>
        <v>0</v>
      </c>
      <c r="Y11" s="218">
        <f t="shared" si="7"/>
        <v>0</v>
      </c>
      <c r="Z11" s="218">
        <f t="shared" si="8"/>
        <v>145.35</v>
      </c>
      <c r="AA11" s="218">
        <f t="shared" si="9"/>
        <v>0</v>
      </c>
      <c r="AB11" s="218">
        <f t="shared" si="10"/>
        <v>0</v>
      </c>
      <c r="AC11" s="218">
        <f t="shared" si="11"/>
        <v>0</v>
      </c>
      <c r="AD11" s="327">
        <f t="shared" si="12"/>
        <v>314.76</v>
      </c>
      <c r="AE11" s="327">
        <f t="shared" si="13"/>
        <v>96.72</v>
      </c>
      <c r="AF11" s="327">
        <f t="shared" si="14"/>
        <v>0</v>
      </c>
      <c r="AG11" s="327">
        <f t="shared" si="15"/>
        <v>0</v>
      </c>
      <c r="AH11" s="218"/>
      <c r="AI11" s="97">
        <f t="shared" ref="AI11:AI19" si="20">SUM(U11:AH11)</f>
        <v>556.83000000000004</v>
      </c>
      <c r="AJ11" s="160">
        <f t="shared" si="16"/>
        <v>3</v>
      </c>
      <c r="AK11" s="45" t="str">
        <f t="shared" si="17"/>
        <v>LUCIA VALERO</v>
      </c>
      <c r="AL11" s="46" t="str">
        <f t="shared" si="18"/>
        <v>CGSV</v>
      </c>
      <c r="AM11" s="9">
        <v>4</v>
      </c>
    </row>
    <row r="12" spans="1:42" x14ac:dyDescent="0.2">
      <c r="A12" s="75">
        <f t="shared" si="19"/>
        <v>5</v>
      </c>
      <c r="B12" s="27" t="s">
        <v>586</v>
      </c>
      <c r="C12" s="243" t="s">
        <v>142</v>
      </c>
      <c r="D12" s="179">
        <v>42278</v>
      </c>
      <c r="E12" s="86" t="str">
        <f t="shared" si="1"/>
        <v>INF B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>
        <v>84</v>
      </c>
      <c r="P12" s="203"/>
      <c r="Q12" s="203"/>
      <c r="R12" s="203">
        <v>84</v>
      </c>
      <c r="S12" s="190"/>
      <c r="T12" s="160">
        <f t="shared" si="2"/>
        <v>2</v>
      </c>
      <c r="U12" s="143">
        <f t="shared" si="3"/>
        <v>0</v>
      </c>
      <c r="V12" s="143">
        <f t="shared" si="4"/>
        <v>0</v>
      </c>
      <c r="W12" s="143">
        <f t="shared" si="5"/>
        <v>0</v>
      </c>
      <c r="X12" s="143">
        <f t="shared" si="6"/>
        <v>0</v>
      </c>
      <c r="Y12" s="143">
        <f t="shared" si="7"/>
        <v>0</v>
      </c>
      <c r="Z12" s="143">
        <f t="shared" si="8"/>
        <v>0</v>
      </c>
      <c r="AA12" s="143">
        <f t="shared" si="9"/>
        <v>0</v>
      </c>
      <c r="AB12" s="143">
        <f t="shared" si="10"/>
        <v>0</v>
      </c>
      <c r="AC12" s="143">
        <f t="shared" si="11"/>
        <v>0</v>
      </c>
      <c r="AD12" s="279">
        <f t="shared" si="12"/>
        <v>72.239999999999995</v>
      </c>
      <c r="AE12" s="279">
        <f t="shared" si="13"/>
        <v>0</v>
      </c>
      <c r="AF12" s="279">
        <f t="shared" si="14"/>
        <v>0</v>
      </c>
      <c r="AG12" s="279">
        <f t="shared" si="15"/>
        <v>84</v>
      </c>
      <c r="AH12" s="143"/>
      <c r="AI12" s="97">
        <f t="shared" si="20"/>
        <v>156.24</v>
      </c>
      <c r="AJ12" s="160">
        <f t="shared" si="16"/>
        <v>2</v>
      </c>
      <c r="AK12" s="45" t="str">
        <f t="shared" si="17"/>
        <v>VALENTINA DARTHENAY</v>
      </c>
      <c r="AL12" s="46" t="str">
        <f t="shared" si="18"/>
        <v>LSGC</v>
      </c>
      <c r="AM12" s="9">
        <v>5</v>
      </c>
      <c r="AN12" s="220"/>
    </row>
    <row r="13" spans="1:42" x14ac:dyDescent="0.2">
      <c r="A13" s="75">
        <f t="shared" si="19"/>
        <v>6</v>
      </c>
      <c r="B13" s="27" t="s">
        <v>584</v>
      </c>
      <c r="C13" s="61" t="s">
        <v>105</v>
      </c>
      <c r="D13" s="179">
        <v>41707</v>
      </c>
      <c r="E13" s="86" t="str">
        <f t="shared" si="1"/>
        <v>INF B</v>
      </c>
      <c r="F13" s="203"/>
      <c r="G13" s="203"/>
      <c r="H13" s="203"/>
      <c r="I13" s="203"/>
      <c r="J13" s="203">
        <v>48</v>
      </c>
      <c r="K13" s="203"/>
      <c r="L13" s="203"/>
      <c r="M13" s="203"/>
      <c r="N13" s="203"/>
      <c r="O13" s="203"/>
      <c r="P13" s="203"/>
      <c r="Q13" s="203">
        <v>96</v>
      </c>
      <c r="R13" s="203"/>
      <c r="S13" s="190"/>
      <c r="T13" s="160">
        <f t="shared" si="2"/>
        <v>2</v>
      </c>
      <c r="U13" s="218">
        <f t="shared" si="3"/>
        <v>0</v>
      </c>
      <c r="V13" s="218">
        <f t="shared" si="4"/>
        <v>0</v>
      </c>
      <c r="W13" s="218">
        <f t="shared" si="5"/>
        <v>0</v>
      </c>
      <c r="X13" s="218">
        <f t="shared" si="6"/>
        <v>0</v>
      </c>
      <c r="Y13" s="218">
        <f t="shared" si="7"/>
        <v>24.48</v>
      </c>
      <c r="Z13" s="218">
        <f t="shared" si="8"/>
        <v>0</v>
      </c>
      <c r="AA13" s="218">
        <f t="shared" si="9"/>
        <v>0</v>
      </c>
      <c r="AB13" s="218">
        <f t="shared" si="10"/>
        <v>0</v>
      </c>
      <c r="AC13" s="143">
        <f t="shared" si="11"/>
        <v>0</v>
      </c>
      <c r="AD13" s="279">
        <f t="shared" si="12"/>
        <v>0</v>
      </c>
      <c r="AE13" s="279">
        <f t="shared" si="13"/>
        <v>0</v>
      </c>
      <c r="AF13" s="279">
        <f t="shared" si="14"/>
        <v>89.28</v>
      </c>
      <c r="AG13" s="279">
        <f t="shared" si="15"/>
        <v>0</v>
      </c>
      <c r="AH13" s="143"/>
      <c r="AI13" s="97">
        <f t="shared" si="20"/>
        <v>113.76</v>
      </c>
      <c r="AJ13" s="160">
        <f t="shared" si="16"/>
        <v>2</v>
      </c>
      <c r="AK13" s="45" t="str">
        <f t="shared" si="17"/>
        <v>AMANDA MAYA</v>
      </c>
      <c r="AL13" s="46" t="str">
        <f t="shared" si="18"/>
        <v>GCC</v>
      </c>
      <c r="AM13" s="9">
        <v>6</v>
      </c>
      <c r="AN13" s="220"/>
    </row>
    <row r="14" spans="1:42" x14ac:dyDescent="0.2">
      <c r="A14" s="75">
        <f t="shared" si="19"/>
        <v>7</v>
      </c>
      <c r="B14" s="27" t="s">
        <v>585</v>
      </c>
      <c r="C14" s="61"/>
      <c r="D14" s="96"/>
      <c r="E14" s="86" t="str">
        <f t="shared" si="1"/>
        <v/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>
        <v>90</v>
      </c>
      <c r="R14" s="203"/>
      <c r="S14" s="197"/>
      <c r="T14" s="160">
        <f t="shared" si="2"/>
        <v>1</v>
      </c>
      <c r="U14" s="198">
        <f t="shared" si="3"/>
        <v>0</v>
      </c>
      <c r="V14" s="198">
        <f t="shared" si="4"/>
        <v>0</v>
      </c>
      <c r="W14" s="198">
        <f t="shared" si="5"/>
        <v>0</v>
      </c>
      <c r="X14" s="198">
        <f t="shared" si="6"/>
        <v>0</v>
      </c>
      <c r="Y14" s="198">
        <f t="shared" si="7"/>
        <v>0</v>
      </c>
      <c r="Z14" s="198">
        <f t="shared" si="8"/>
        <v>0</v>
      </c>
      <c r="AA14" s="198">
        <f t="shared" si="9"/>
        <v>0</v>
      </c>
      <c r="AB14" s="198">
        <f t="shared" si="10"/>
        <v>0</v>
      </c>
      <c r="AC14" s="198">
        <f t="shared" si="11"/>
        <v>0</v>
      </c>
      <c r="AD14" s="203">
        <f t="shared" si="12"/>
        <v>0</v>
      </c>
      <c r="AE14" s="203">
        <f t="shared" si="13"/>
        <v>0</v>
      </c>
      <c r="AF14" s="203">
        <f t="shared" si="14"/>
        <v>83.7</v>
      </c>
      <c r="AG14" s="203">
        <f t="shared" si="15"/>
        <v>0</v>
      </c>
      <c r="AH14" s="198"/>
      <c r="AI14" s="97">
        <f t="shared" si="20"/>
        <v>83.7</v>
      </c>
      <c r="AJ14" s="160">
        <f t="shared" si="16"/>
        <v>1</v>
      </c>
      <c r="AK14" s="45" t="str">
        <f t="shared" si="17"/>
        <v>FABIANA IÑIGUEZ</v>
      </c>
      <c r="AL14" s="46">
        <f t="shared" si="18"/>
        <v>0</v>
      </c>
      <c r="AM14" s="9">
        <v>7</v>
      </c>
      <c r="AN14" s="220"/>
    </row>
    <row r="15" spans="1:42" x14ac:dyDescent="0.2">
      <c r="A15" s="75">
        <f t="shared" si="19"/>
        <v>8</v>
      </c>
      <c r="B15" s="27" t="s">
        <v>587</v>
      </c>
      <c r="C15" s="61"/>
      <c r="D15" s="96"/>
      <c r="E15" s="86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>
        <v>64</v>
      </c>
      <c r="R15" s="203"/>
      <c r="S15" s="197"/>
      <c r="T15" s="160">
        <f t="shared" si="2"/>
        <v>1</v>
      </c>
      <c r="U15" s="218">
        <f t="shared" si="3"/>
        <v>0</v>
      </c>
      <c r="V15" s="218">
        <f t="shared" si="4"/>
        <v>0</v>
      </c>
      <c r="W15" s="218">
        <f t="shared" si="5"/>
        <v>0</v>
      </c>
      <c r="X15" s="218">
        <f t="shared" si="6"/>
        <v>0</v>
      </c>
      <c r="Y15" s="218">
        <f t="shared" si="7"/>
        <v>0</v>
      </c>
      <c r="Z15" s="218">
        <f t="shared" si="8"/>
        <v>0</v>
      </c>
      <c r="AA15" s="218">
        <f t="shared" si="9"/>
        <v>0</v>
      </c>
      <c r="AB15" s="218">
        <f t="shared" si="10"/>
        <v>0</v>
      </c>
      <c r="AC15" s="218">
        <f t="shared" si="11"/>
        <v>0</v>
      </c>
      <c r="AD15" s="327">
        <f t="shared" si="12"/>
        <v>0</v>
      </c>
      <c r="AE15" s="327">
        <f t="shared" si="13"/>
        <v>0</v>
      </c>
      <c r="AF15" s="327">
        <f t="shared" si="14"/>
        <v>59.52</v>
      </c>
      <c r="AG15" s="327">
        <f t="shared" si="15"/>
        <v>0</v>
      </c>
      <c r="AH15" s="218"/>
      <c r="AI15" s="97">
        <f t="shared" si="20"/>
        <v>59.52</v>
      </c>
      <c r="AJ15" s="160">
        <f t="shared" si="16"/>
        <v>1</v>
      </c>
      <c r="AK15" s="45" t="str">
        <f t="shared" si="17"/>
        <v>FEDERICA CASADO</v>
      </c>
      <c r="AL15" s="46">
        <f t="shared" si="18"/>
        <v>0</v>
      </c>
      <c r="AM15" s="9">
        <v>8</v>
      </c>
      <c r="AN15" s="220"/>
    </row>
    <row r="16" spans="1:42" x14ac:dyDescent="0.2">
      <c r="A16" s="75">
        <f t="shared" si="19"/>
        <v>9</v>
      </c>
      <c r="B16" s="27" t="s">
        <v>588</v>
      </c>
      <c r="C16" s="61"/>
      <c r="D16" s="179"/>
      <c r="E16" s="86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>
        <v>48</v>
      </c>
      <c r="R16" s="203"/>
      <c r="S16" s="190"/>
      <c r="T16" s="160">
        <f t="shared" si="2"/>
        <v>1</v>
      </c>
      <c r="U16" s="198">
        <f t="shared" si="3"/>
        <v>0</v>
      </c>
      <c r="V16" s="198">
        <f t="shared" si="4"/>
        <v>0</v>
      </c>
      <c r="W16" s="198">
        <f t="shared" si="5"/>
        <v>0</v>
      </c>
      <c r="X16" s="198">
        <f t="shared" si="6"/>
        <v>0</v>
      </c>
      <c r="Y16" s="198">
        <f t="shared" si="7"/>
        <v>0</v>
      </c>
      <c r="Z16" s="198">
        <f t="shared" si="8"/>
        <v>0</v>
      </c>
      <c r="AA16" s="198">
        <f t="shared" si="9"/>
        <v>0</v>
      </c>
      <c r="AB16" s="198">
        <f t="shared" si="10"/>
        <v>0</v>
      </c>
      <c r="AC16" s="143">
        <f t="shared" si="11"/>
        <v>0</v>
      </c>
      <c r="AD16" s="279">
        <f t="shared" si="12"/>
        <v>0</v>
      </c>
      <c r="AE16" s="279">
        <f t="shared" si="13"/>
        <v>0</v>
      </c>
      <c r="AF16" s="279">
        <f t="shared" si="14"/>
        <v>44.64</v>
      </c>
      <c r="AG16" s="279">
        <f t="shared" si="15"/>
        <v>0</v>
      </c>
      <c r="AH16" s="143"/>
      <c r="AI16" s="97">
        <f t="shared" si="20"/>
        <v>44.64</v>
      </c>
      <c r="AJ16" s="160">
        <f t="shared" si="16"/>
        <v>1</v>
      </c>
      <c r="AK16" s="45" t="str">
        <f t="shared" si="17"/>
        <v>ANA LUISA RAMIREZ</v>
      </c>
      <c r="AL16" s="46">
        <f t="shared" si="18"/>
        <v>0</v>
      </c>
      <c r="AM16" s="9">
        <v>9</v>
      </c>
      <c r="AN16" s="220"/>
    </row>
    <row r="17" spans="1:40" x14ac:dyDescent="0.2">
      <c r="A17" s="75">
        <f t="shared" si="19"/>
        <v>10</v>
      </c>
      <c r="B17" s="27" t="s">
        <v>589</v>
      </c>
      <c r="C17" s="61" t="s">
        <v>142</v>
      </c>
      <c r="D17" s="179">
        <v>41894</v>
      </c>
      <c r="E17" s="86" t="str">
        <f>IF(($A$6-D17)/365.25&gt;18,"",IF(($A$6-D17)/365.25&gt;15,"JUV",IF(($A$6-D17)/365.25&gt;13,"PJUV",IF(($A$6-D17)/365.25&gt;11,"INF D",IF(($A$6-D17)/365.25&gt;9,"INF C",IF(($A$6-D17)/365.25&gt;7,"INF B","INF A"))))))</f>
        <v>INF B</v>
      </c>
      <c r="F17" s="203"/>
      <c r="G17" s="203">
        <v>84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190"/>
      <c r="T17" s="160">
        <f t="shared" si="2"/>
        <v>1</v>
      </c>
      <c r="U17" s="218">
        <f t="shared" si="3"/>
        <v>0</v>
      </c>
      <c r="V17" s="218">
        <f t="shared" si="4"/>
        <v>36.96</v>
      </c>
      <c r="W17" s="218">
        <f t="shared" si="5"/>
        <v>0</v>
      </c>
      <c r="X17" s="218">
        <f t="shared" si="6"/>
        <v>0</v>
      </c>
      <c r="Y17" s="218">
        <f t="shared" si="7"/>
        <v>0</v>
      </c>
      <c r="Z17" s="218">
        <f t="shared" si="8"/>
        <v>0</v>
      </c>
      <c r="AA17" s="218">
        <f t="shared" si="9"/>
        <v>0</v>
      </c>
      <c r="AB17" s="218">
        <f t="shared" si="10"/>
        <v>0</v>
      </c>
      <c r="AC17" s="143">
        <f t="shared" si="11"/>
        <v>0</v>
      </c>
      <c r="AD17" s="279">
        <f t="shared" si="12"/>
        <v>0</v>
      </c>
      <c r="AE17" s="279">
        <f t="shared" si="13"/>
        <v>0</v>
      </c>
      <c r="AF17" s="279">
        <f t="shared" si="14"/>
        <v>0</v>
      </c>
      <c r="AG17" s="279">
        <f t="shared" si="15"/>
        <v>0</v>
      </c>
      <c r="AH17" s="143"/>
      <c r="AI17" s="97">
        <f t="shared" si="20"/>
        <v>36.96</v>
      </c>
      <c r="AJ17" s="160">
        <f t="shared" si="16"/>
        <v>1</v>
      </c>
      <c r="AK17" s="45" t="str">
        <f t="shared" si="17"/>
        <v>SOFIA ZERPA</v>
      </c>
      <c r="AL17" s="46" t="str">
        <f t="shared" si="18"/>
        <v>LSGC</v>
      </c>
      <c r="AM17" s="9">
        <v>10</v>
      </c>
      <c r="AN17" s="220"/>
    </row>
    <row r="18" spans="1:40" x14ac:dyDescent="0.2">
      <c r="A18" s="66">
        <f t="shared" si="19"/>
        <v>11</v>
      </c>
      <c r="B18" s="27" t="s">
        <v>590</v>
      </c>
      <c r="C18" s="61" t="s">
        <v>105</v>
      </c>
      <c r="D18" s="179">
        <v>41680</v>
      </c>
      <c r="E18" s="86" t="str">
        <f>IF(($A$6-D18)/365.25&gt;18,"",IF(($A$6-D18)/365.25&gt;15,"JUV",IF(($A$6-D18)/365.25&gt;13,"PJUV",IF(($A$6-D18)/365.25&gt;11,"INF D",IF(($A$6-D18)/365.25&gt;9,"INF C",IF(($A$6-D18)/365.25&gt;7,"INF B","INF A"))))))</f>
        <v>INF B</v>
      </c>
      <c r="F18" s="203"/>
      <c r="G18" s="203"/>
      <c r="H18" s="203"/>
      <c r="I18" s="203"/>
      <c r="J18" s="203"/>
      <c r="K18" s="203">
        <v>63</v>
      </c>
      <c r="L18" s="203"/>
      <c r="M18" s="203"/>
      <c r="N18" s="203"/>
      <c r="O18" s="203"/>
      <c r="P18" s="203"/>
      <c r="Q18" s="203"/>
      <c r="R18" s="203"/>
      <c r="S18" s="190"/>
      <c r="T18" s="160">
        <f t="shared" si="2"/>
        <v>1</v>
      </c>
      <c r="U18" s="218">
        <f t="shared" si="3"/>
        <v>0</v>
      </c>
      <c r="V18" s="218">
        <f t="shared" si="4"/>
        <v>0</v>
      </c>
      <c r="W18" s="218">
        <f t="shared" si="5"/>
        <v>0</v>
      </c>
      <c r="X18" s="218">
        <f t="shared" si="6"/>
        <v>0</v>
      </c>
      <c r="Y18" s="218">
        <f t="shared" si="7"/>
        <v>0</v>
      </c>
      <c r="Z18" s="218">
        <f t="shared" si="8"/>
        <v>32.130000000000003</v>
      </c>
      <c r="AA18" s="218">
        <f t="shared" si="9"/>
        <v>0</v>
      </c>
      <c r="AB18" s="218">
        <f t="shared" si="10"/>
        <v>0</v>
      </c>
      <c r="AC18" s="143">
        <f t="shared" si="11"/>
        <v>0</v>
      </c>
      <c r="AD18" s="279">
        <f t="shared" si="12"/>
        <v>0</v>
      </c>
      <c r="AE18" s="279">
        <f t="shared" si="13"/>
        <v>0</v>
      </c>
      <c r="AF18" s="279">
        <f t="shared" si="14"/>
        <v>0</v>
      </c>
      <c r="AG18" s="279">
        <f t="shared" si="15"/>
        <v>0</v>
      </c>
      <c r="AH18" s="143"/>
      <c r="AI18" s="97">
        <f t="shared" si="20"/>
        <v>32.130000000000003</v>
      </c>
      <c r="AJ18" s="160">
        <f t="shared" si="16"/>
        <v>1</v>
      </c>
      <c r="AK18" s="45" t="str">
        <f t="shared" si="17"/>
        <v>ALANA GARZON</v>
      </c>
      <c r="AL18" s="46" t="str">
        <f t="shared" si="18"/>
        <v>GCC</v>
      </c>
      <c r="AM18" s="9">
        <v>11</v>
      </c>
      <c r="AN18" s="220"/>
    </row>
    <row r="19" spans="1:40" x14ac:dyDescent="0.2">
      <c r="A19" s="66">
        <f t="shared" si="19"/>
        <v>12</v>
      </c>
      <c r="B19" s="27" t="s">
        <v>591</v>
      </c>
      <c r="C19" s="61" t="s">
        <v>105</v>
      </c>
      <c r="D19" s="96">
        <v>41715</v>
      </c>
      <c r="E19" s="86" t="str">
        <f>IF(($A$6-D19)/365.25&gt;18,"",IF(($A$6-D19)/365.25&gt;15,"JUV",IF(($A$6-D19)/365.25&gt;13,"PJUV",IF(($A$6-D19)/365.25&gt;11,"INF D",IF(($A$6-D19)/365.25&gt;9,"INF C",IF(($A$6-D19)/365.25&gt;7,"INF B","INF A"))))))</f>
        <v>INF B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>
        <v>32</v>
      </c>
      <c r="R19" s="203"/>
      <c r="S19" s="190"/>
      <c r="T19" s="160">
        <f t="shared" si="2"/>
        <v>1</v>
      </c>
      <c r="U19" s="218">
        <f t="shared" si="3"/>
        <v>0</v>
      </c>
      <c r="V19" s="218">
        <f t="shared" si="4"/>
        <v>0</v>
      </c>
      <c r="W19" s="218">
        <f t="shared" si="5"/>
        <v>0</v>
      </c>
      <c r="X19" s="218">
        <f t="shared" si="6"/>
        <v>0</v>
      </c>
      <c r="Y19" s="218">
        <f t="shared" si="7"/>
        <v>0</v>
      </c>
      <c r="Z19" s="218">
        <f t="shared" si="8"/>
        <v>0</v>
      </c>
      <c r="AA19" s="218">
        <f t="shared" si="9"/>
        <v>0</v>
      </c>
      <c r="AB19" s="218">
        <f t="shared" si="10"/>
        <v>0</v>
      </c>
      <c r="AC19" s="143">
        <f t="shared" si="11"/>
        <v>0</v>
      </c>
      <c r="AD19" s="279">
        <f t="shared" si="12"/>
        <v>0</v>
      </c>
      <c r="AE19" s="279">
        <f t="shared" si="13"/>
        <v>0</v>
      </c>
      <c r="AF19" s="279">
        <f t="shared" si="14"/>
        <v>29.76</v>
      </c>
      <c r="AG19" s="279">
        <f t="shared" si="15"/>
        <v>0</v>
      </c>
      <c r="AH19" s="143"/>
      <c r="AI19" s="97">
        <f t="shared" si="20"/>
        <v>29.76</v>
      </c>
      <c r="AJ19" s="160">
        <f t="shared" si="16"/>
        <v>1</v>
      </c>
      <c r="AK19" s="45" t="str">
        <f t="shared" si="17"/>
        <v>ANTONIETA HURTADO</v>
      </c>
      <c r="AL19" s="46" t="str">
        <f t="shared" si="18"/>
        <v>GCC</v>
      </c>
      <c r="AM19" s="9">
        <v>12</v>
      </c>
      <c r="AN19" s="220"/>
    </row>
    <row r="20" spans="1:40" x14ac:dyDescent="0.2">
      <c r="A20" s="66" t="str">
        <f t="shared" si="19"/>
        <v/>
      </c>
      <c r="B20" s="27" t="s">
        <v>592</v>
      </c>
      <c r="C20" s="61" t="s">
        <v>251</v>
      </c>
      <c r="D20" s="96">
        <v>42798</v>
      </c>
      <c r="E20" s="86" t="str">
        <f>IF(($A$6-D20)/365.25&gt;18,"",IF(($A$6-D20)/365.25&gt;15,"JUV",IF(($A$6-D20)/365.25&gt;13,"PJUV",IF(($A$6-D20)/365.25&gt;11,"INF D",IF(($A$6-D20)/365.25&gt;9,"INF C",IF(($A$6-D20)/365.25&gt;7,"INF B","INF A"))))))</f>
        <v>INF A</v>
      </c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197"/>
      <c r="T20" s="160">
        <f t="shared" ref="T20:T27" si="21">COUNT(E20:S20)</f>
        <v>0</v>
      </c>
      <c r="U20" s="218">
        <f t="shared" ref="U20:U27" si="22">+IF($B$7-U$7&lt;365/12,F20,IF($B$7-U$7&lt;365*2/12,F20*0.93,IF($B$7-U$7&lt;365*3/12,F20*0.86,IF($B$7-U$7&lt;365*4/12,F20*0.79,IF($B$7-U$7&lt;365*5/12,F20*0.72,IF($B$7-U$7&lt;365*6/12,F20*0.65,IF($B$7-U$7&lt;365*7/12,F20*0.58,IF($B$7-U$7&lt;365*8/12,F20*0.51,0))))))))+IF($B$7-U$7&gt;365,0,IF($B$7-U$7&gt;365*11/12,F20*0.23,IF($B$7-U$7&gt;365*10/12,F20*0.3,IF($B$7-U$7&gt;365*9/12,F20*0.37,IF($B$7-U$7&gt;365*8/12,F20*0.44,0)))))</f>
        <v>0</v>
      </c>
      <c r="V20" s="218">
        <f t="shared" ref="V20:V27" si="23">+IF($B$7-V$7&lt;365/12,G20,IF($B$7-V$7&lt;365*2/12,G20*0.93,IF($B$7-V$7&lt;365*3/12,G20*0.86,IF($B$7-V$7&lt;365*4/12,G20*0.79,IF($B$7-V$7&lt;365*5/12,G20*0.72,IF($B$7-V$7&lt;365*6/12,G20*0.65,IF($B$7-V$7&lt;365*7/12,G20*0.58,IF($B$7-V$7&lt;365*8/12,G20*0.51,0))))))))+IF($B$7-V$7&gt;365,0,IF($B$7-V$7&gt;365*11/12,G20*0.23,IF($B$7-V$7&gt;365*10/12,G20*0.3,IF($B$7-V$7&gt;365*9/12,G20*0.37,IF($B$7-V$7&gt;365*8/12,G20*0.44,0)))))</f>
        <v>0</v>
      </c>
      <c r="W20" s="218">
        <f t="shared" ref="W20:W27" si="24">+IF($B$7-W$7&lt;365/12,H20,IF($B$7-W$7&lt;365*2/12,H20*0.93,IF($B$7-W$7&lt;365*3/12,H20*0.86,IF($B$7-W$7&lt;365*4/12,H20*0.79,IF($B$7-W$7&lt;365*5/12,H20*0.72,IF($B$7-W$7&lt;365*6/12,H20*0.65,IF($B$7-W$7&lt;365*7/12,H20*0.58,IF($B$7-W$7&lt;365*8/12,H20*0.51,0))))))))+IF($B$7-W$7&gt;365,0,IF($B$7-W$7&gt;365*11/12,H20*0.23,IF($B$7-W$7&gt;365*10/12,H20*0.3,IF($B$7-W$7&gt;365*9/12,H20*0.37,IF($B$7-W$7&gt;365*8/12,H20*0.44,0)))))</f>
        <v>0</v>
      </c>
      <c r="X20" s="218">
        <f t="shared" ref="X20:X27" si="25">+IF($B$7-X$7&lt;365/12,I20,IF($B$7-X$7&lt;365*2/12,I20*0.93,IF($B$7-X$7&lt;365*3/12,I20*0.86,IF($B$7-X$7&lt;365*4/12,I20*0.79,IF($B$7-X$7&lt;365*5/12,I20*0.72,IF($B$7-X$7&lt;365*6/12,I20*0.65,IF($B$7-X$7&lt;365*7/12,I20*0.58,IF($B$7-X$7&lt;365*8/12,I20*0.51,0))))))))+IF($B$7-X$7&gt;365,0,IF($B$7-X$7&gt;365*11/12,I20*0.23,IF($B$7-X$7&gt;365*10/12,I20*0.3,IF($B$7-X$7&gt;365*9/12,I20*0.37,IF($B$7-X$7&gt;365*8/12,I20*0.44,0)))))</f>
        <v>0</v>
      </c>
      <c r="Y20" s="218">
        <f t="shared" ref="Y20:Y27" si="26">+IF($B$7-Y$7&lt;365/12,J20,IF($B$7-Y$7&lt;365*2/12,J20*0.93,IF($B$7-Y$7&lt;365*3/12,J20*0.86,IF($B$7-Y$7&lt;365*4/12,J20*0.79,IF($B$7-Y$7&lt;365*5/12,J20*0.72,IF($B$7-Y$7&lt;365*6/12,J20*0.65,IF($B$7-Y$7&lt;365*7/12,J20*0.58,IF($B$7-Y$7&lt;365*8/12,J20*0.51,0))))))))+IF($B$7-Y$7&gt;365,0,IF($B$7-Y$7&gt;365*11/12,J20*0.23,IF($B$7-Y$7&gt;365*10/12,J20*0.3,IF($B$7-Y$7&gt;365*9/12,J20*0.37,IF($B$7-Y$7&gt;365*8/12,J20*0.44,0)))))</f>
        <v>0</v>
      </c>
      <c r="Z20" s="218">
        <f t="shared" ref="Z20:Z27" si="27">+IF($B$7-Z$7&lt;365/12,K20,IF($B$7-Z$7&lt;365*2/12,K20*0.93,IF($B$7-Z$7&lt;365*3/12,K20*0.86,IF($B$7-Z$7&lt;365*4/12,K20*0.79,IF($B$7-Z$7&lt;365*5/12,K20*0.72,IF($B$7-Z$7&lt;365*6/12,K20*0.65,IF($B$7-Z$7&lt;365*7/12,K20*0.58,IF($B$7-Z$7&lt;365*8/12,K20*0.51,0))))))))+IF($B$7-Z$7&gt;365,0,IF($B$7-Z$7&gt;365*11/12,K20*0.23,IF($B$7-Z$7&gt;365*10/12,K20*0.3,IF($B$7-Z$7&gt;365*9/12,K20*0.37,IF($B$7-Z$7&gt;365*8/12,K20*0.44,0)))))</f>
        <v>0</v>
      </c>
      <c r="AA20" s="218">
        <f t="shared" ref="AA20:AA27" si="28">+IF($B$7-AA$7&lt;365/12,L20,IF($B$7-AA$7&lt;365*2/12,L20*0.93,IF($B$7-AA$7&lt;365*3/12,L20*0.86,IF($B$7-AA$7&lt;365*4/12,L20*0.79,IF($B$7-AA$7&lt;365*5/12,L20*0.72,IF($B$7-AA$7&lt;365*6/12,L20*0.65,IF($B$7-AA$7&lt;365*7/12,L20*0.58,IF($B$7-AA$7&lt;365*8/12,L20*0.51,0))))))))+IF($B$7-AA$7&gt;365,0,IF($B$7-AA$7&gt;365*11/12,L20*0.23,IF($B$7-AA$7&gt;365*10/12,L20*0.3,IF($B$7-AA$7&gt;365*9/12,L20*0.37,IF($B$7-AA$7&gt;365*8/12,L20*0.44,0)))))</f>
        <v>0</v>
      </c>
      <c r="AB20" s="218">
        <f t="shared" ref="AB20:AB27" si="29">+IF($B$7-AB$7&lt;365/12,M20,IF($B$7-AB$7&lt;365*2/12,M20*0.93,IF($B$7-AB$7&lt;365*3/12,M20*0.86,IF($B$7-AB$7&lt;365*4/12,M20*0.79,IF($B$7-AB$7&lt;365*5/12,M20*0.72,IF($B$7-AB$7&lt;365*6/12,M20*0.65,IF($B$7-AB$7&lt;365*7/12,M20*0.58,IF($B$7-AB$7&lt;365*8/12,M20*0.51,0))))))))+IF($B$7-AB$7&gt;365,0,IF($B$7-AB$7&gt;365*11/12,M20*0.23,IF($B$7-AB$7&gt;365*10/12,M20*0.3,IF($B$7-AB$7&gt;365*9/12,M20*0.37,IF($B$7-AB$7&gt;365*8/12,M20*0.44,0)))))</f>
        <v>0</v>
      </c>
      <c r="AC20" s="218">
        <f t="shared" ref="AC20:AC27" si="30">+IF($B$7-AC$7&lt;365/12,N20,IF($B$7-AC$7&lt;365*2/12,N20*0.93,IF($B$7-AC$7&lt;365*3/12,N20*0.86,IF($B$7-AC$7&lt;365*4/12,N20*0.79,IF($B$7-AC$7&lt;365*5/12,N20*0.72,IF($B$7-AC$7&lt;365*6/12,N20*0.65,IF($B$7-AC$7&lt;365*7/12,N20*0.58,IF($B$7-AC$7&lt;365*8/12,N20*0.51,0))))))))+IF($B$7-AC$7&gt;365,0,IF($B$7-AC$7&gt;365*11/12,N20*0.23,IF($B$7-AC$7&gt;365*10/12,N20*0.3,IF($B$7-AC$7&gt;365*9/12,N20*0.37,IF($B$7-AC$7&gt;365*8/12,N20*0.44,0)))))</f>
        <v>0</v>
      </c>
      <c r="AD20" s="327">
        <f t="shared" ref="AD20:AD27" si="31">+IF($B$7-AD$7&lt;365/12,O20,IF($B$7-AD$7&lt;365*2/12,O20*0.93,IF($B$7-AD$7&lt;365*3/12,O20*0.86,IF($B$7-AD$7&lt;365*4/12,O20*0.79,IF($B$7-AD$7&lt;365*5/12,O20*0.72,IF($B$7-AD$7&lt;365*6/12,O20*0.65,IF($B$7-AD$7&lt;365*7/12,O20*0.58,IF($B$7-AD$7&lt;365*8/12,O20*0.51,0))))))))+IF($B$7-AD$7&gt;365,0,IF($B$7-AD$7&gt;365*11/12,O20*0.23,IF($B$7-AD$7&gt;365*10/12,O20*0.3,IF($B$7-AD$7&gt;365*9/12,O20*0.37,IF($B$7-AD$7&gt;365*8/12,O20*0.44,0)))))</f>
        <v>0</v>
      </c>
      <c r="AE20" s="327">
        <f t="shared" ref="AE20:AE27" si="32">+IF($B$7-AE$7&lt;365/12,P20,IF($B$7-AE$7&lt;365*2/12,P20*0.93,IF($B$7-AE$7&lt;365*3/12,P20*0.86,IF($B$7-AE$7&lt;365*4/12,P20*0.79,IF($B$7-AE$7&lt;365*5/12,P20*0.72,IF($B$7-AE$7&lt;365*6/12,P20*0.65,IF($B$7-AE$7&lt;365*7/12,P20*0.58,IF($B$7-AE$7&lt;365*8/12,P20*0.51,0))))))))+IF($B$7-AE$7&gt;365,0,IF($B$7-AE$7&gt;365*11/12,P20*0.23,IF($B$7-AE$7&gt;365*10/12,P20*0.3,IF($B$7-AE$7&gt;365*9/12,P20*0.37,IF($B$7-AE$7&gt;365*8/12,P20*0.44,0)))))</f>
        <v>0</v>
      </c>
      <c r="AF20" s="327">
        <f t="shared" ref="AF20:AF27" si="33">+IF($B$7-AF$7&lt;365/12,Q20,IF($B$7-AF$7&lt;365*2/12,Q20*0.93,IF($B$7-AF$7&lt;365*3/12,Q20*0.86,IF($B$7-AF$7&lt;365*4/12,Q20*0.79,IF($B$7-AF$7&lt;365*5/12,Q20*0.72,IF($B$7-AF$7&lt;365*6/12,Q20*0.65,IF($B$7-AF$7&lt;365*7/12,Q20*0.58,IF($B$7-AF$7&lt;365*8/12,Q20*0.51,0))))))))+IF($B$7-AF$7&gt;365,0,IF($B$7-AF$7&gt;365*11/12,Q20*0.23,IF($B$7-AF$7&gt;365*10/12,Q20*0.3,IF($B$7-AF$7&gt;365*9/12,Q20*0.37,IF($B$7-AF$7&gt;365*8/12,Q20*0.44,0)))))</f>
        <v>0</v>
      </c>
      <c r="AG20" s="327">
        <f t="shared" ref="AG20:AG27" si="34">+IF($B$7-AG$7&lt;365/12,R20,IF($B$7-AG$7&lt;365*2/12,R20*0.93,IF($B$7-AG$7&lt;365*3/12,R20*0.86,IF($B$7-AG$7&lt;365*4/12,R20*0.79,IF($B$7-AG$7&lt;365*5/12,R20*0.72,IF($B$7-AG$7&lt;365*6/12,R20*0.65,IF($B$7-AG$7&lt;365*7/12,R20*0.58,IF($B$7-AG$7&lt;365*8/12,R20*0.51,0))))))))+IF($B$7-AG$7&gt;365,0,IF($B$7-AG$7&gt;365*11/12,R20*0.23,IF($B$7-AG$7&gt;365*10/12,R20*0.3,IF($B$7-AG$7&gt;365*9/12,R20*0.37,IF($B$7-AG$7&gt;365*8/12,R20*0.44,0)))))</f>
        <v>0</v>
      </c>
      <c r="AH20" s="218"/>
      <c r="AI20" s="97">
        <f t="shared" ref="AI20:AI27" si="35">SUM(U20:AH20)</f>
        <v>0</v>
      </c>
      <c r="AJ20" s="160">
        <f t="shared" ref="AJ20:AJ27" si="36">+T20</f>
        <v>0</v>
      </c>
      <c r="AK20" s="45" t="str">
        <f t="shared" si="17"/>
        <v>ALANA RONDON</v>
      </c>
      <c r="AL20" s="46" t="str">
        <f t="shared" si="18"/>
        <v>CSV</v>
      </c>
      <c r="AM20" s="9">
        <v>13</v>
      </c>
      <c r="AN20" s="220"/>
    </row>
    <row r="21" spans="1:40" x14ac:dyDescent="0.2">
      <c r="A21" s="66" t="str">
        <f t="shared" si="19"/>
        <v/>
      </c>
      <c r="B21" s="27" t="s">
        <v>502</v>
      </c>
      <c r="C21" s="61"/>
      <c r="D21" s="179">
        <v>41944</v>
      </c>
      <c r="E21" s="86" t="str">
        <f>IF(($A$6-D21)/365.25&gt;18,"",IF(($A$6-D21)/365.25&gt;15,"JUV",IF(($A$6-D21)/365.25&gt;13,"PJUV",IF(($A$6-D21)/365.25&gt;11,"INF D",IF(($A$6-D21)/365.25&gt;9,"INF C",IF(($A$6-D21)/365.25&gt;7,"INF B","INF A"))))))</f>
        <v>INF B</v>
      </c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190"/>
      <c r="T21" s="160">
        <f t="shared" si="21"/>
        <v>0</v>
      </c>
      <c r="U21" s="218">
        <f t="shared" si="22"/>
        <v>0</v>
      </c>
      <c r="V21" s="218">
        <f t="shared" si="23"/>
        <v>0</v>
      </c>
      <c r="W21" s="218">
        <f t="shared" si="24"/>
        <v>0</v>
      </c>
      <c r="X21" s="218">
        <f t="shared" si="25"/>
        <v>0</v>
      </c>
      <c r="Y21" s="218">
        <f t="shared" si="26"/>
        <v>0</v>
      </c>
      <c r="Z21" s="218">
        <f t="shared" si="27"/>
        <v>0</v>
      </c>
      <c r="AA21" s="218">
        <f t="shared" si="28"/>
        <v>0</v>
      </c>
      <c r="AB21" s="218">
        <f t="shared" si="29"/>
        <v>0</v>
      </c>
      <c r="AC21" s="143">
        <f t="shared" si="30"/>
        <v>0</v>
      </c>
      <c r="AD21" s="279">
        <f t="shared" si="31"/>
        <v>0</v>
      </c>
      <c r="AE21" s="279">
        <f t="shared" si="32"/>
        <v>0</v>
      </c>
      <c r="AF21" s="279">
        <f t="shared" si="33"/>
        <v>0</v>
      </c>
      <c r="AG21" s="279">
        <f t="shared" si="34"/>
        <v>0</v>
      </c>
      <c r="AH21" s="143"/>
      <c r="AI21" s="97">
        <f t="shared" si="35"/>
        <v>0</v>
      </c>
      <c r="AJ21" s="160">
        <f t="shared" si="36"/>
        <v>0</v>
      </c>
      <c r="AK21" s="45" t="str">
        <f t="shared" si="17"/>
        <v>SOFIA RODRIGUEZ</v>
      </c>
      <c r="AL21" s="46">
        <f t="shared" si="18"/>
        <v>0</v>
      </c>
      <c r="AM21" s="9">
        <v>14</v>
      </c>
    </row>
    <row r="22" spans="1:40" x14ac:dyDescent="0.2">
      <c r="A22" s="66" t="str">
        <f t="shared" si="19"/>
        <v/>
      </c>
      <c r="B22" s="27"/>
      <c r="C22" s="61"/>
      <c r="D22" s="179"/>
      <c r="E22" s="86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190"/>
      <c r="T22" s="160">
        <f t="shared" si="21"/>
        <v>0</v>
      </c>
      <c r="U22" s="198">
        <f t="shared" si="22"/>
        <v>0</v>
      </c>
      <c r="V22" s="198">
        <f t="shared" si="23"/>
        <v>0</v>
      </c>
      <c r="W22" s="198">
        <f t="shared" si="24"/>
        <v>0</v>
      </c>
      <c r="X22" s="198">
        <f t="shared" si="25"/>
        <v>0</v>
      </c>
      <c r="Y22" s="198">
        <f t="shared" si="26"/>
        <v>0</v>
      </c>
      <c r="Z22" s="198">
        <f t="shared" si="27"/>
        <v>0</v>
      </c>
      <c r="AA22" s="198">
        <f t="shared" si="28"/>
        <v>0</v>
      </c>
      <c r="AB22" s="198">
        <f t="shared" si="29"/>
        <v>0</v>
      </c>
      <c r="AC22" s="143">
        <f t="shared" si="30"/>
        <v>0</v>
      </c>
      <c r="AD22" s="279">
        <f t="shared" si="31"/>
        <v>0</v>
      </c>
      <c r="AE22" s="279">
        <f t="shared" si="32"/>
        <v>0</v>
      </c>
      <c r="AF22" s="279">
        <f t="shared" si="33"/>
        <v>0</v>
      </c>
      <c r="AG22" s="279">
        <f t="shared" si="34"/>
        <v>0</v>
      </c>
      <c r="AH22" s="143"/>
      <c r="AI22" s="97">
        <f t="shared" si="35"/>
        <v>0</v>
      </c>
      <c r="AJ22" s="160">
        <f t="shared" si="36"/>
        <v>0</v>
      </c>
      <c r="AK22" s="45">
        <f t="shared" si="17"/>
        <v>0</v>
      </c>
      <c r="AL22" s="46">
        <f t="shared" si="18"/>
        <v>0</v>
      </c>
      <c r="AM22" s="9">
        <v>15</v>
      </c>
    </row>
    <row r="23" spans="1:40" x14ac:dyDescent="0.2">
      <c r="A23" s="66" t="str">
        <f t="shared" si="19"/>
        <v/>
      </c>
      <c r="B23" s="27"/>
      <c r="C23" s="61"/>
      <c r="D23" s="96"/>
      <c r="E23" s="86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197"/>
      <c r="T23" s="160">
        <f t="shared" si="21"/>
        <v>0</v>
      </c>
      <c r="U23" s="218">
        <f t="shared" si="22"/>
        <v>0</v>
      </c>
      <c r="V23" s="218">
        <f t="shared" si="23"/>
        <v>0</v>
      </c>
      <c r="W23" s="218">
        <f t="shared" si="24"/>
        <v>0</v>
      </c>
      <c r="X23" s="218">
        <f t="shared" si="25"/>
        <v>0</v>
      </c>
      <c r="Y23" s="218">
        <f t="shared" si="26"/>
        <v>0</v>
      </c>
      <c r="Z23" s="218">
        <f t="shared" si="27"/>
        <v>0</v>
      </c>
      <c r="AA23" s="218">
        <f t="shared" si="28"/>
        <v>0</v>
      </c>
      <c r="AB23" s="218">
        <f t="shared" si="29"/>
        <v>0</v>
      </c>
      <c r="AC23" s="218">
        <f t="shared" si="30"/>
        <v>0</v>
      </c>
      <c r="AD23" s="327">
        <f t="shared" si="31"/>
        <v>0</v>
      </c>
      <c r="AE23" s="327">
        <f t="shared" si="32"/>
        <v>0</v>
      </c>
      <c r="AF23" s="327">
        <f t="shared" si="33"/>
        <v>0</v>
      </c>
      <c r="AG23" s="327">
        <f t="shared" si="34"/>
        <v>0</v>
      </c>
      <c r="AH23" s="218"/>
      <c r="AI23" s="97">
        <f t="shared" si="35"/>
        <v>0</v>
      </c>
      <c r="AJ23" s="160">
        <f t="shared" si="36"/>
        <v>0</v>
      </c>
      <c r="AK23" s="45">
        <f t="shared" si="17"/>
        <v>0</v>
      </c>
      <c r="AL23" s="46">
        <f t="shared" si="18"/>
        <v>0</v>
      </c>
      <c r="AM23" s="9">
        <v>16</v>
      </c>
    </row>
    <row r="24" spans="1:40" x14ac:dyDescent="0.2">
      <c r="A24" s="66" t="str">
        <f t="shared" si="19"/>
        <v/>
      </c>
      <c r="B24" s="27"/>
      <c r="C24" s="61"/>
      <c r="D24" s="96"/>
      <c r="E24" s="86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197"/>
      <c r="T24" s="160">
        <f t="shared" si="21"/>
        <v>0</v>
      </c>
      <c r="U24" s="198">
        <f t="shared" si="22"/>
        <v>0</v>
      </c>
      <c r="V24" s="198">
        <f t="shared" si="23"/>
        <v>0</v>
      </c>
      <c r="W24" s="198">
        <f t="shared" si="24"/>
        <v>0</v>
      </c>
      <c r="X24" s="198">
        <f t="shared" si="25"/>
        <v>0</v>
      </c>
      <c r="Y24" s="198">
        <f t="shared" si="26"/>
        <v>0</v>
      </c>
      <c r="Z24" s="198">
        <f t="shared" si="27"/>
        <v>0</v>
      </c>
      <c r="AA24" s="198">
        <f t="shared" si="28"/>
        <v>0</v>
      </c>
      <c r="AB24" s="198">
        <f t="shared" si="29"/>
        <v>0</v>
      </c>
      <c r="AC24" s="198">
        <f t="shared" si="30"/>
        <v>0</v>
      </c>
      <c r="AD24" s="203">
        <f t="shared" si="31"/>
        <v>0</v>
      </c>
      <c r="AE24" s="203">
        <f t="shared" si="32"/>
        <v>0</v>
      </c>
      <c r="AF24" s="203">
        <f t="shared" si="33"/>
        <v>0</v>
      </c>
      <c r="AG24" s="203">
        <f t="shared" si="34"/>
        <v>0</v>
      </c>
      <c r="AH24" s="198"/>
      <c r="AI24" s="97">
        <f t="shared" si="35"/>
        <v>0</v>
      </c>
      <c r="AJ24" s="160">
        <f t="shared" si="36"/>
        <v>0</v>
      </c>
      <c r="AK24" s="45">
        <f>+B24</f>
        <v>0</v>
      </c>
      <c r="AL24" s="46"/>
      <c r="AM24" s="9">
        <v>17</v>
      </c>
    </row>
    <row r="25" spans="1:40" x14ac:dyDescent="0.2">
      <c r="A25" s="66" t="str">
        <f t="shared" si="19"/>
        <v/>
      </c>
      <c r="B25" s="27"/>
      <c r="C25" s="61"/>
      <c r="D25" s="96"/>
      <c r="E25" s="86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197"/>
      <c r="T25" s="160">
        <f t="shared" si="21"/>
        <v>0</v>
      </c>
      <c r="U25" s="218">
        <f t="shared" si="22"/>
        <v>0</v>
      </c>
      <c r="V25" s="218">
        <f t="shared" si="23"/>
        <v>0</v>
      </c>
      <c r="W25" s="218">
        <f t="shared" si="24"/>
        <v>0</v>
      </c>
      <c r="X25" s="218">
        <f t="shared" si="25"/>
        <v>0</v>
      </c>
      <c r="Y25" s="218">
        <f t="shared" si="26"/>
        <v>0</v>
      </c>
      <c r="Z25" s="218">
        <f t="shared" si="27"/>
        <v>0</v>
      </c>
      <c r="AA25" s="218">
        <f t="shared" si="28"/>
        <v>0</v>
      </c>
      <c r="AB25" s="218">
        <f t="shared" si="29"/>
        <v>0</v>
      </c>
      <c r="AC25" s="198">
        <f t="shared" si="30"/>
        <v>0</v>
      </c>
      <c r="AD25" s="203">
        <f t="shared" si="31"/>
        <v>0</v>
      </c>
      <c r="AE25" s="203">
        <f t="shared" si="32"/>
        <v>0</v>
      </c>
      <c r="AF25" s="203">
        <f t="shared" si="33"/>
        <v>0</v>
      </c>
      <c r="AG25" s="203">
        <f t="shared" si="34"/>
        <v>0</v>
      </c>
      <c r="AH25" s="198"/>
      <c r="AI25" s="97">
        <f t="shared" si="35"/>
        <v>0</v>
      </c>
      <c r="AJ25" s="160">
        <f t="shared" si="36"/>
        <v>0</v>
      </c>
      <c r="AK25" s="45">
        <f>+B25</f>
        <v>0</v>
      </c>
      <c r="AL25" s="46">
        <f>+C25</f>
        <v>0</v>
      </c>
      <c r="AM25" s="9">
        <v>18</v>
      </c>
    </row>
    <row r="26" spans="1:40" x14ac:dyDescent="0.2">
      <c r="A26" s="66" t="str">
        <f t="shared" si="19"/>
        <v/>
      </c>
      <c r="B26" s="27"/>
      <c r="C26" s="61"/>
      <c r="D26" s="96"/>
      <c r="E26" s="86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197"/>
      <c r="T26" s="160">
        <f t="shared" si="21"/>
        <v>0</v>
      </c>
      <c r="U26" s="218">
        <f t="shared" si="22"/>
        <v>0</v>
      </c>
      <c r="V26" s="218">
        <f t="shared" si="23"/>
        <v>0</v>
      </c>
      <c r="W26" s="218">
        <f t="shared" si="24"/>
        <v>0</v>
      </c>
      <c r="X26" s="218">
        <f t="shared" si="25"/>
        <v>0</v>
      </c>
      <c r="Y26" s="218">
        <f t="shared" si="26"/>
        <v>0</v>
      </c>
      <c r="Z26" s="218">
        <f t="shared" si="27"/>
        <v>0</v>
      </c>
      <c r="AA26" s="218">
        <f t="shared" si="28"/>
        <v>0</v>
      </c>
      <c r="AB26" s="218">
        <f t="shared" si="29"/>
        <v>0</v>
      </c>
      <c r="AC26" s="218">
        <f t="shared" si="30"/>
        <v>0</v>
      </c>
      <c r="AD26" s="327">
        <f t="shared" si="31"/>
        <v>0</v>
      </c>
      <c r="AE26" s="327">
        <f t="shared" si="32"/>
        <v>0</v>
      </c>
      <c r="AF26" s="327">
        <f t="shared" si="33"/>
        <v>0</v>
      </c>
      <c r="AG26" s="327">
        <f t="shared" si="34"/>
        <v>0</v>
      </c>
      <c r="AH26" s="218"/>
      <c r="AI26" s="97">
        <f t="shared" si="35"/>
        <v>0</v>
      </c>
      <c r="AJ26" s="160">
        <f t="shared" si="36"/>
        <v>0</v>
      </c>
      <c r="AK26" s="45">
        <f>+B26</f>
        <v>0</v>
      </c>
      <c r="AL26" s="46">
        <f>+C26</f>
        <v>0</v>
      </c>
      <c r="AM26" s="9">
        <v>19</v>
      </c>
    </row>
    <row r="27" spans="1:40" ht="13.5" thickBot="1" x14ac:dyDescent="0.25">
      <c r="A27" s="66" t="str">
        <f t="shared" si="19"/>
        <v/>
      </c>
      <c r="B27" s="54"/>
      <c r="C27" s="78"/>
      <c r="D27" s="273"/>
      <c r="E27" s="152" t="str">
        <f>IF(($A$6-D27)/365.25&gt;18,"",IF(($A$6-D27)/365.25&gt;15,"JUV",IF(($A$6-D27)/365.25&gt;13,"PJUV",IF(($A$6-D27)/365.25&gt;11,"INF D",IF(($A$6-D27)/365.25&gt;9,"INF C",IF(($A$6-D27)/365.25&gt;7,"INF B","INF A"))))))</f>
        <v/>
      </c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74"/>
      <c r="T27" s="160">
        <f t="shared" si="21"/>
        <v>0</v>
      </c>
      <c r="U27" s="275">
        <f t="shared" si="22"/>
        <v>0</v>
      </c>
      <c r="V27" s="275">
        <f t="shared" si="23"/>
        <v>0</v>
      </c>
      <c r="W27" s="275">
        <f t="shared" si="24"/>
        <v>0</v>
      </c>
      <c r="X27" s="275">
        <f t="shared" si="25"/>
        <v>0</v>
      </c>
      <c r="Y27" s="275">
        <f t="shared" si="26"/>
        <v>0</v>
      </c>
      <c r="Z27" s="275">
        <f t="shared" si="27"/>
        <v>0</v>
      </c>
      <c r="AA27" s="275">
        <f t="shared" si="28"/>
        <v>0</v>
      </c>
      <c r="AB27" s="275">
        <f t="shared" si="29"/>
        <v>0</v>
      </c>
      <c r="AC27" s="275">
        <f t="shared" si="30"/>
        <v>0</v>
      </c>
      <c r="AD27" s="227">
        <f t="shared" si="31"/>
        <v>0</v>
      </c>
      <c r="AE27" s="227">
        <f t="shared" si="32"/>
        <v>0</v>
      </c>
      <c r="AF27" s="227">
        <f t="shared" si="33"/>
        <v>0</v>
      </c>
      <c r="AG27" s="227">
        <f t="shared" si="34"/>
        <v>0</v>
      </c>
      <c r="AH27" s="275"/>
      <c r="AI27" s="99">
        <f t="shared" si="35"/>
        <v>0</v>
      </c>
      <c r="AJ27" s="251">
        <f t="shared" si="36"/>
        <v>0</v>
      </c>
      <c r="AK27" s="47">
        <f>+B27</f>
        <v>0</v>
      </c>
      <c r="AL27" s="48">
        <f>+C27</f>
        <v>0</v>
      </c>
      <c r="AM27" s="9">
        <v>20</v>
      </c>
    </row>
  </sheetData>
  <sortState xmlns:xlrd2="http://schemas.microsoft.com/office/spreadsheetml/2017/richdata2" ref="B8:AJ19">
    <sortCondition descending="1" ref="AI8:AI19"/>
    <sortCondition ref="B8:B19"/>
  </sortState>
  <mergeCells count="8">
    <mergeCell ref="E4:S4"/>
    <mergeCell ref="T4:V4"/>
    <mergeCell ref="T6:T7"/>
    <mergeCell ref="C6:C7"/>
    <mergeCell ref="D6:D7"/>
    <mergeCell ref="E6:E7"/>
    <mergeCell ref="U5:AC5"/>
    <mergeCell ref="F5:S5"/>
  </mergeCells>
  <conditionalFormatting sqref="A1:XFD3 AC4:XFD4 T4:T5 A4:E7 AI5:XFD5 U6:AH6 AK6:XFD27 U7:AI7 A8:A27 U8:AJ27 A28:XFD1048576">
    <cfRule type="cellIs" dxfId="8" priority="7" operator="equal">
      <formula>0</formula>
    </cfRule>
  </conditionalFormatting>
  <conditionalFormatting sqref="B17:C18">
    <cfRule type="cellIs" dxfId="7" priority="4" operator="equal">
      <formula>0</formula>
    </cfRule>
  </conditionalFormatting>
  <conditionalFormatting sqref="AJ6">
    <cfRule type="cellIs" dxfId="6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H27"/>
  <sheetViews>
    <sheetView showGridLines="0" showRowColHeaders="0"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:AB16"/>
    </sheetView>
  </sheetViews>
  <sheetFormatPr defaultColWidth="11.7109375" defaultRowHeight="12.75" x14ac:dyDescent="0.2"/>
  <cols>
    <col min="1" max="1" width="3.7109375" style="1" customWidth="1"/>
    <col min="2" max="2" width="37" style="5" customWidth="1"/>
    <col min="3" max="3" width="7.5703125" style="1" customWidth="1"/>
    <col min="4" max="4" width="10.140625" style="1" customWidth="1"/>
    <col min="5" max="5" width="9.140625" style="1" customWidth="1"/>
    <col min="6" max="15" width="9.42578125" style="1" customWidth="1"/>
    <col min="16" max="16" width="6.85546875" style="9" customWidth="1"/>
    <col min="17" max="26" width="9.42578125" style="1" customWidth="1"/>
    <col min="27" max="27" width="11.28515625" style="1" customWidth="1"/>
    <col min="28" max="28" width="6.5703125" style="1" customWidth="1"/>
    <col min="29" max="29" width="28.140625" style="1" customWidth="1"/>
    <col min="30" max="30" width="7.5703125" style="1" customWidth="1"/>
    <col min="31" max="16384" width="11.7109375" style="1"/>
  </cols>
  <sheetData>
    <row r="2" spans="1:34" s="297" customFormat="1" ht="15.75" x14ac:dyDescent="0.2">
      <c r="B2" s="296"/>
      <c r="C2" s="296"/>
      <c r="D2" s="296"/>
      <c r="E2" s="428" t="s">
        <v>401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 t="s">
        <v>402</v>
      </c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296"/>
      <c r="AB2" s="348"/>
      <c r="AC2" s="348"/>
      <c r="AD2" s="348"/>
    </row>
    <row r="3" spans="1:34" ht="21" thickBot="1" x14ac:dyDescent="0.25">
      <c r="B3" s="58"/>
      <c r="C3" s="58"/>
      <c r="D3" s="58"/>
      <c r="E3" s="58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290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290"/>
      <c r="AB3" s="109"/>
      <c r="AC3" s="41"/>
      <c r="AD3" s="41"/>
      <c r="AE3" s="15"/>
      <c r="AF3" s="15"/>
      <c r="AG3" s="15"/>
      <c r="AH3" s="15"/>
    </row>
    <row r="4" spans="1:34" s="2" customFormat="1" ht="151.5" customHeight="1" x14ac:dyDescent="0.2">
      <c r="A4" s="12">
        <f>+'Juv. Masculino'!A4</f>
        <v>44926</v>
      </c>
      <c r="B4" s="37" t="s">
        <v>593</v>
      </c>
      <c r="C4" s="430" t="s">
        <v>3</v>
      </c>
      <c r="D4" s="450" t="s">
        <v>4</v>
      </c>
      <c r="E4" s="450" t="s">
        <v>203</v>
      </c>
      <c r="F4" s="126" t="s">
        <v>521</v>
      </c>
      <c r="G4" s="126" t="s">
        <v>29</v>
      </c>
      <c r="H4" s="126" t="s">
        <v>368</v>
      </c>
      <c r="I4" s="126" t="s">
        <v>523</v>
      </c>
      <c r="J4" s="126" t="s">
        <v>594</v>
      </c>
      <c r="K4" s="126" t="s">
        <v>526</v>
      </c>
      <c r="L4" s="126" t="s">
        <v>77</v>
      </c>
      <c r="M4" s="126" t="s">
        <v>411</v>
      </c>
      <c r="N4" s="126" t="s">
        <v>412</v>
      </c>
      <c r="O4" s="126"/>
      <c r="P4" s="425" t="s">
        <v>98</v>
      </c>
      <c r="Q4" s="127" t="str">
        <f t="shared" ref="Q4:Y5" si="0">+F4</f>
        <v xml:space="preserve">FVG       Torneo Juvenil Junko Golf Club, Gira IJGA  </v>
      </c>
      <c r="R4" s="127" t="str">
        <f t="shared" si="0"/>
        <v>FVG  !ra Parada Gira Juvenil de Oriente, PLC CC., Pto La Cruz Anzoategui</v>
      </c>
      <c r="S4" s="127" t="str">
        <f t="shared" si="0"/>
        <v xml:space="preserve">FVG       Torneo Juvenil IZCC - Gira IJGA, Izcaragua CC., </v>
      </c>
      <c r="T4" s="127" t="str">
        <f t="shared" si="0"/>
        <v>US KIDS Venezuela                      Valle arriba GC                                                                            TEE 1</v>
      </c>
      <c r="U4" s="127" t="str">
        <f t="shared" si="0"/>
        <v>US KIDS Venezuela                     Izcaragua CC                                                                            TEE RS</v>
      </c>
      <c r="V4" s="127" t="str">
        <f t="shared" si="0"/>
        <v>FVG   CampeonatoNacional Infantil 2023, Caracas CC, Caracas</v>
      </c>
      <c r="W4" s="127" t="str">
        <f t="shared" si="0"/>
        <v xml:space="preserve">FVG  III Parada Gira Oriental de Golf Menor, La Salina GC, Lecherias </v>
      </c>
      <c r="X4" s="127" t="str">
        <f t="shared" si="0"/>
        <v>FVG      Invitacional Juvenil LCC  Lagunita CC, La Lagunita  5000 yds</v>
      </c>
      <c r="Y4" s="127" t="str">
        <f t="shared" si="0"/>
        <v xml:space="preserve">FVG      Internacional Juvenil Guataparo CC 2023  </v>
      </c>
      <c r="Z4" s="127" t="str">
        <f>+IF(O4=0,"",O4)</f>
        <v/>
      </c>
      <c r="AA4" s="155" t="s">
        <v>99</v>
      </c>
      <c r="AB4" s="425" t="s">
        <v>98</v>
      </c>
      <c r="AC4" s="347"/>
      <c r="AD4" s="347"/>
    </row>
    <row r="5" spans="1:34" s="2" customFormat="1" ht="18" customHeight="1" thickBot="1" x14ac:dyDescent="0.25">
      <c r="B5" s="223">
        <f>+'INF "C" Fem'!B7</f>
        <v>45287</v>
      </c>
      <c r="C5" s="447"/>
      <c r="D5" s="451"/>
      <c r="E5" s="451"/>
      <c r="F5" s="161">
        <v>44983</v>
      </c>
      <c r="G5" s="161">
        <v>45018</v>
      </c>
      <c r="H5" s="161">
        <v>45039</v>
      </c>
      <c r="I5" s="161">
        <v>45067</v>
      </c>
      <c r="J5" s="161">
        <v>45067</v>
      </c>
      <c r="K5" s="161">
        <v>45186</v>
      </c>
      <c r="L5" s="161">
        <v>45200</v>
      </c>
      <c r="M5" s="161">
        <v>45228</v>
      </c>
      <c r="N5" s="161">
        <v>45242</v>
      </c>
      <c r="O5" s="177"/>
      <c r="P5" s="426"/>
      <c r="Q5" s="161">
        <f t="shared" si="0"/>
        <v>44983</v>
      </c>
      <c r="R5" s="161">
        <f t="shared" si="0"/>
        <v>45018</v>
      </c>
      <c r="S5" s="161">
        <f t="shared" si="0"/>
        <v>45039</v>
      </c>
      <c r="T5" s="161">
        <f t="shared" si="0"/>
        <v>45067</v>
      </c>
      <c r="U5" s="161">
        <f t="shared" si="0"/>
        <v>45067</v>
      </c>
      <c r="V5" s="161">
        <f t="shared" si="0"/>
        <v>45186</v>
      </c>
      <c r="W5" s="161">
        <f t="shared" si="0"/>
        <v>45200</v>
      </c>
      <c r="X5" s="161">
        <f t="shared" si="0"/>
        <v>45228</v>
      </c>
      <c r="Y5" s="161">
        <f t="shared" si="0"/>
        <v>45242</v>
      </c>
      <c r="Z5" s="239"/>
      <c r="AA5" s="156" t="s">
        <v>100</v>
      </c>
      <c r="AB5" s="426"/>
      <c r="AC5" s="347"/>
      <c r="AD5" s="347"/>
    </row>
    <row r="6" spans="1:34" x14ac:dyDescent="0.2">
      <c r="A6" s="75">
        <v>1</v>
      </c>
      <c r="B6" s="26" t="s">
        <v>541</v>
      </c>
      <c r="C6" s="61" t="s">
        <v>180</v>
      </c>
      <c r="D6" s="96">
        <v>42422</v>
      </c>
      <c r="E6" s="86" t="str">
        <f>IF(($A$4-D6)/365.25&gt;18,"",IF(($A$4-D6)/365.25&gt;15,"JUV",IF(($A$4-D6)/365.25&gt;13,"PJUV",IF(($A$4-D6)/365.25&gt;11,"INF D",IF(($A$4-D6)/365.25&gt;9,"INF C",IF(($A$4-D6)/365.25&gt;7,"INF B","INF A"))))))</f>
        <v>INF A</v>
      </c>
      <c r="F6" s="192"/>
      <c r="G6" s="192">
        <v>63</v>
      </c>
      <c r="H6" s="192"/>
      <c r="I6" s="192">
        <v>72</v>
      </c>
      <c r="J6" s="192"/>
      <c r="K6" s="192"/>
      <c r="L6" s="192">
        <v>346</v>
      </c>
      <c r="M6" s="192"/>
      <c r="N6" s="192">
        <v>408</v>
      </c>
      <c r="O6" s="190"/>
      <c r="P6" s="170">
        <f t="shared" ref="P6:P16" si="1">COUNT(E6:O6)</f>
        <v>4</v>
      </c>
      <c r="Q6" s="143">
        <f t="shared" ref="Q6:Q16" si="2">+IF($B$5-Q$5&lt;365/12,F6,IF($B$5-Q$5&lt;365*2/12,F6*0.93,IF($B$5-Q$5&lt;365*3/12,F6*0.86,IF($B$5-Q$5&lt;365*4/12,F6*0.79,IF($B$5-Q$5&lt;365*5/12,F6*0.72,IF($B$5-Q$5&lt;365*6/12,F6*0.65,IF($B$5-Q$5&lt;365*7/12,F6*0.58,IF($B$5-Q$5&lt;365*8/12,F6*0.51,0))))))))+IF($B$5-Q$5&gt;365,0,IF($B$5-Q$5&gt;365*11/12,F6*0.23,IF($B$5-Q$5&gt;365*10/12,F6*0.3,IF($B$5-Q$5&gt;365*9/12,F6*0.37,IF($B$5-Q$5&gt;365*8/12,F6*0.44,0)))))</f>
        <v>0</v>
      </c>
      <c r="R6" s="143">
        <f t="shared" ref="R6:R16" si="3">+IF($B$5-R$5&lt;365/12,G6,IF($B$5-R$5&lt;365*2/12,G6*0.93,IF($B$5-R$5&lt;365*3/12,G6*0.86,IF($B$5-R$5&lt;365*4/12,G6*0.79,IF($B$5-R$5&lt;365*5/12,G6*0.72,IF($B$5-R$5&lt;365*6/12,G6*0.65,IF($B$5-R$5&lt;365*7/12,G6*0.58,IF($B$5-R$5&lt;365*8/12,G6*0.51,0))))))))+IF($B$5-R$5&gt;365,0,IF($B$5-R$5&gt;365*11/12,G6*0.23,IF($B$5-R$5&gt;365*10/12,G6*0.3,IF($B$5-R$5&gt;365*9/12,G6*0.37,IF($B$5-R$5&gt;365*8/12,G6*0.44,0)))))</f>
        <v>27.72</v>
      </c>
      <c r="S6" s="143">
        <f t="shared" ref="S6:S16" si="4">+IF($B$5-S$5&lt;365/12,H6,IF($B$5-S$5&lt;365*2/12,H6*0.93,IF($B$5-S$5&lt;365*3/12,H6*0.86,IF($B$5-S$5&lt;365*4/12,H6*0.79,IF($B$5-S$5&lt;365*5/12,H6*0.72,IF($B$5-S$5&lt;365*6/12,H6*0.65,IF($B$5-S$5&lt;365*7/12,H6*0.58,IF($B$5-S$5&lt;365*8/12,H6*0.51,0))))))))+IF($B$5-S$5&gt;365,0,IF($B$5-S$5&gt;365*11/12,H6*0.23,IF($B$5-S$5&gt;365*10/12,H6*0.3,IF($B$5-S$5&gt;365*9/12,H6*0.37,IF($B$5-S$5&gt;365*8/12,H6*0.44,0)))))</f>
        <v>0</v>
      </c>
      <c r="T6" s="143">
        <f t="shared" ref="T6:T16" si="5">+IF($B$5-T$5&lt;365/12,I6,IF($B$5-T$5&lt;365*2/12,I6*0.93,IF($B$5-T$5&lt;365*3/12,I6*0.86,IF($B$5-T$5&lt;365*4/12,I6*0.79,IF($B$5-T$5&lt;365*5/12,I6*0.72,IF($B$5-T$5&lt;365*6/12,I6*0.65,IF($B$5-T$5&lt;365*7/12,I6*0.58,IF($B$5-T$5&lt;365*8/12,I6*0.51,0))))))))+IF($B$5-T$5&gt;365,0,IF($B$5-T$5&gt;365*11/12,I6*0.23,IF($B$5-T$5&gt;365*10/12,I6*0.3,IF($B$5-T$5&gt;365*9/12,I6*0.37,IF($B$5-T$5&gt;365*8/12,I6*0.44,0)))))</f>
        <v>36.72</v>
      </c>
      <c r="U6" s="143">
        <f t="shared" ref="U6:U16" si="6">+IF($B$5-U$5&lt;365/12,J6,IF($B$5-U$5&lt;365*2/12,J6*0.93,IF($B$5-U$5&lt;365*3/12,J6*0.86,IF($B$5-U$5&lt;365*4/12,J6*0.79,IF($B$5-U$5&lt;365*5/12,J6*0.72,IF($B$5-U$5&lt;365*6/12,J6*0.65,IF($B$5-U$5&lt;365*7/12,J6*0.58,IF($B$5-U$5&lt;365*8/12,J6*0.51,0))))))))+IF($B$5-U$5&gt;365,0,IF($B$5-U$5&gt;365*11/12,J6*0.23,IF($B$5-U$5&gt;365*10/12,J6*0.3,IF($B$5-U$5&gt;365*9/12,J6*0.37,IF($B$5-U$5&gt;365*8/12,J6*0.44,0)))))</f>
        <v>0</v>
      </c>
      <c r="V6" s="143">
        <f t="shared" ref="V6:V16" si="7">+IF($B$5-V$5&lt;365/12,K6,IF($B$5-V$5&lt;365*2/12,K6*0.93,IF($B$5-V$5&lt;365*3/12,K6*0.86,IF($B$5-V$5&lt;365*4/12,K6*0.79,IF($B$5-V$5&lt;365*5/12,K6*0.72,IF($B$5-V$5&lt;365*6/12,K6*0.65,IF($B$5-V$5&lt;365*7/12,K6*0.58,IF($B$5-V$5&lt;365*8/12,K6*0.51,0))))))))+IF($B$5-V$5&gt;365,0,IF($B$5-V$5&gt;365*11/12,K6*0.23,IF($B$5-V$5&gt;365*10/12,K6*0.3,IF($B$5-V$5&gt;365*9/12,K6*0.37,IF($B$5-V$5&gt;365*8/12,K6*0.44,0)))))</f>
        <v>0</v>
      </c>
      <c r="W6" s="143">
        <f t="shared" ref="W6:W16" si="8">+IF($B$5-W$5&lt;365/12,L6,IF($B$5-W$5&lt;365*2/12,L6*0.93,IF($B$5-W$5&lt;365*3/12,L6*0.86,IF($B$5-W$5&lt;365*4/12,L6*0.79,IF($B$5-W$5&lt;365*5/12,L6*0.72,IF($B$5-W$5&lt;365*6/12,L6*0.65,IF($B$5-W$5&lt;365*7/12,L6*0.58,IF($B$5-W$5&lt;365*8/12,L6*0.51,0))))))))+IF($B$5-W$5&gt;365,0,IF($B$5-W$5&gt;365*11/12,L6*0.23,IF($B$5-W$5&gt;365*10/12,L6*0.3,IF($B$5-W$5&gt;365*9/12,L6*0.37,IF($B$5-W$5&gt;365*8/12,L6*0.44,0)))))</f>
        <v>297.56</v>
      </c>
      <c r="X6" s="143">
        <f t="shared" ref="X6:X16" si="9">+IF($B$5-X$5&lt;365/12,M6,IF($B$5-X$5&lt;365*2/12,M6*0.93,IF($B$5-X$5&lt;365*3/12,M6*0.86,IF($B$5-X$5&lt;365*4/12,M6*0.79,IF($B$5-X$5&lt;365*5/12,M6*0.72,IF($B$5-X$5&lt;365*6/12,M6*0.65,IF($B$5-X$5&lt;365*7/12,M6*0.58,IF($B$5-X$5&lt;365*8/12,M6*0.51,0))))))))+IF($B$5-X$5&gt;365,0,IF($B$5-X$5&gt;365*11/12,M6*0.23,IF($B$5-X$5&gt;365*10/12,M6*0.3,IF($B$5-X$5&gt;365*9/12,M6*0.37,IF($B$5-X$5&gt;365*8/12,M6*0.44,0)))))</f>
        <v>0</v>
      </c>
      <c r="Y6" s="143">
        <f t="shared" ref="Y6:Y16" si="10">+IF($B$5-Y$5&lt;365/12,N6,IF($B$5-Y$5&lt;365*2/12,N6*0.93,IF($B$5-Y$5&lt;365*3/12,N6*0.86,IF($B$5-Y$5&lt;365*4/12,N6*0.79,IF($B$5-Y$5&lt;365*5/12,N6*0.72,IF($B$5-Y$5&lt;365*6/12,N6*0.65,IF($B$5-Y$5&lt;365*7/12,N6*0.58,IF($B$5-Y$5&lt;365*8/12,N6*0.51,0))))))))+IF($B$5-Y$5&gt;365,0,IF($B$5-Y$5&gt;365*11/12,N6*0.23,IF($B$5-Y$5&gt;365*10/12,N6*0.3,IF($B$5-Y$5&gt;365*9/12,N6*0.37,IF($B$5-Y$5&gt;365*8/12,N6*0.44,0)))))</f>
        <v>379.44</v>
      </c>
      <c r="Z6" s="143">
        <f t="shared" ref="Z6:Z16" si="11">+IF($B$5-Z$5&lt;365/12,O6,IF($B$5-Z$5&lt;365*2/12,O6*0.93,IF($B$5-Z$5&lt;365*3/12,O6*0.86,IF($B$5-Z$5&lt;365*4/12,O6*0.79,IF($B$5-Z$5&lt;365*5/12,O6*0.72,IF($B$5-Z$5&lt;365*6/12,O6*0.65,IF($B$5-Z$5&lt;365*7/12,O6*0.58,IF($B$5-Z$5&lt;365*8/12,O6*0.51,0))))))))+IF($B$5-Z$5&gt;365,0,IF($B$5-Z$5&gt;365*11/12,O6*0.23,IF($B$5-Z$5&gt;365*10/12,O6*0.3,IF($B$5-Z$5&gt;365*9/12,O6*0.37,IF($B$5-Z$5&gt;365*8/12,O6*0.44,0)))))</f>
        <v>0</v>
      </c>
      <c r="AA6" s="135">
        <f t="shared" ref="AA6:AA16" si="12">SUM(Q6:Z6)</f>
        <v>741.44</v>
      </c>
      <c r="AB6" s="160">
        <f t="shared" ref="AB6:AB16" si="13">+P6</f>
        <v>4</v>
      </c>
      <c r="AC6" s="43" t="str">
        <f t="shared" ref="AC6:AC19" si="14">+B6</f>
        <v>IVAN GOMEZ</v>
      </c>
      <c r="AD6" s="205" t="str">
        <f t="shared" ref="AD6:AD19" si="15">+C6</f>
        <v>CGSV</v>
      </c>
      <c r="AE6" s="9">
        <v>1</v>
      </c>
    </row>
    <row r="7" spans="1:34" x14ac:dyDescent="0.2">
      <c r="A7" s="75">
        <f t="shared" ref="A7:A19" si="16">+IF(AA7&gt;0,+IF(AA7=AA6,A6,AE7)," ")</f>
        <v>2</v>
      </c>
      <c r="B7" s="26" t="s">
        <v>595</v>
      </c>
      <c r="C7" s="61"/>
      <c r="D7" s="179"/>
      <c r="E7" s="86"/>
      <c r="F7" s="192"/>
      <c r="G7" s="192"/>
      <c r="H7" s="192"/>
      <c r="I7" s="192"/>
      <c r="J7" s="192"/>
      <c r="K7" s="192"/>
      <c r="L7" s="192"/>
      <c r="M7" s="192">
        <v>123</v>
      </c>
      <c r="N7" s="192">
        <v>84</v>
      </c>
      <c r="O7" s="190"/>
      <c r="P7" s="160">
        <f t="shared" si="1"/>
        <v>2</v>
      </c>
      <c r="Q7" s="143">
        <f t="shared" si="2"/>
        <v>0</v>
      </c>
      <c r="R7" s="143">
        <f t="shared" si="3"/>
        <v>0</v>
      </c>
      <c r="S7" s="143">
        <f t="shared" si="4"/>
        <v>0</v>
      </c>
      <c r="T7" s="143">
        <f t="shared" si="5"/>
        <v>0</v>
      </c>
      <c r="U7" s="143">
        <f t="shared" si="6"/>
        <v>0</v>
      </c>
      <c r="V7" s="143">
        <f t="shared" si="7"/>
        <v>0</v>
      </c>
      <c r="W7" s="143">
        <f t="shared" si="8"/>
        <v>0</v>
      </c>
      <c r="X7" s="143">
        <f t="shared" si="9"/>
        <v>114.39</v>
      </c>
      <c r="Y7" s="143">
        <f t="shared" si="10"/>
        <v>78.12</v>
      </c>
      <c r="Z7" s="143">
        <f t="shared" si="11"/>
        <v>0</v>
      </c>
      <c r="AA7" s="135">
        <f t="shared" si="12"/>
        <v>192.51</v>
      </c>
      <c r="AB7" s="160">
        <f t="shared" si="13"/>
        <v>2</v>
      </c>
      <c r="AC7" s="45" t="str">
        <f t="shared" si="14"/>
        <v>IAN MARCANO</v>
      </c>
      <c r="AD7" s="206">
        <f t="shared" si="15"/>
        <v>0</v>
      </c>
      <c r="AE7" s="9">
        <v>2</v>
      </c>
    </row>
    <row r="8" spans="1:34" x14ac:dyDescent="0.2">
      <c r="A8" s="75">
        <f t="shared" si="16"/>
        <v>3</v>
      </c>
      <c r="B8" s="26" t="s">
        <v>596</v>
      </c>
      <c r="C8" s="61" t="s">
        <v>103</v>
      </c>
      <c r="D8" s="96">
        <v>42384</v>
      </c>
      <c r="E8" s="86" t="str">
        <f>IF(($A$4-D8)/365.25&gt;18,"",IF(($A$4-D8)/365.25&gt;15,"JUV",IF(($A$4-D8)/365.25&gt;13,"PJUV",IF(($A$4-D8)/365.25&gt;11,"INF D",IF(($A$4-D8)/365.25&gt;9,"INF C",IF(($A$4-D8)/365.25&gt;7,"INF B","INF A"))))))</f>
        <v>INF A</v>
      </c>
      <c r="F8" s="192">
        <v>63</v>
      </c>
      <c r="G8" s="192"/>
      <c r="H8" s="192"/>
      <c r="I8" s="192"/>
      <c r="J8" s="192"/>
      <c r="K8" s="192">
        <v>168</v>
      </c>
      <c r="L8" s="192"/>
      <c r="M8" s="192"/>
      <c r="N8" s="192"/>
      <c r="O8" s="190"/>
      <c r="P8" s="188">
        <f t="shared" si="1"/>
        <v>2</v>
      </c>
      <c r="Q8" s="143">
        <f t="shared" si="2"/>
        <v>23.31</v>
      </c>
      <c r="R8" s="143">
        <f t="shared" si="3"/>
        <v>0</v>
      </c>
      <c r="S8" s="143">
        <f t="shared" si="4"/>
        <v>0</v>
      </c>
      <c r="T8" s="143">
        <f t="shared" si="5"/>
        <v>0</v>
      </c>
      <c r="U8" s="143">
        <f t="shared" si="6"/>
        <v>0</v>
      </c>
      <c r="V8" s="143">
        <f t="shared" si="7"/>
        <v>132.72</v>
      </c>
      <c r="W8" s="143">
        <f t="shared" si="8"/>
        <v>0</v>
      </c>
      <c r="X8" s="143">
        <f t="shared" si="9"/>
        <v>0</v>
      </c>
      <c r="Y8" s="143">
        <f t="shared" si="10"/>
        <v>0</v>
      </c>
      <c r="Z8" s="143">
        <f t="shared" si="11"/>
        <v>0</v>
      </c>
      <c r="AA8" s="135">
        <f t="shared" si="12"/>
        <v>156.03</v>
      </c>
      <c r="AB8" s="160">
        <f t="shared" si="13"/>
        <v>2</v>
      </c>
      <c r="AC8" s="45" t="str">
        <f t="shared" si="14"/>
        <v>RODRIGO DUGARTE</v>
      </c>
      <c r="AD8" s="206" t="str">
        <f t="shared" si="15"/>
        <v>IZCC</v>
      </c>
      <c r="AE8" s="9">
        <v>3</v>
      </c>
    </row>
    <row r="9" spans="1:34" x14ac:dyDescent="0.2">
      <c r="A9" s="75">
        <f t="shared" si="16"/>
        <v>4</v>
      </c>
      <c r="B9" s="26" t="s">
        <v>597</v>
      </c>
      <c r="C9" s="61" t="s">
        <v>142</v>
      </c>
      <c r="D9" s="179">
        <v>42521</v>
      </c>
      <c r="E9" s="86" t="str">
        <f>IF(($A$4-D9)/365.25&gt;18,"",IF(($A$4-D9)/365.25&gt;15,"JUV",IF(($A$4-D9)/365.25&gt;13,"PJUV",IF(($A$4-D9)/365.25&gt;11,"INF D",IF(($A$4-D9)/365.25&gt;9,"INF C",IF(($A$4-D9)/365.25&gt;7,"INF B","INF A"))))))</f>
        <v>INF A</v>
      </c>
      <c r="F9" s="192"/>
      <c r="G9" s="192"/>
      <c r="H9" s="192">
        <v>63</v>
      </c>
      <c r="I9" s="192"/>
      <c r="J9" s="192">
        <v>63</v>
      </c>
      <c r="K9" s="192"/>
      <c r="L9" s="192">
        <v>84</v>
      </c>
      <c r="M9" s="192"/>
      <c r="N9" s="192"/>
      <c r="O9" s="190"/>
      <c r="P9" s="160">
        <f t="shared" si="1"/>
        <v>3</v>
      </c>
      <c r="Q9" s="143">
        <f t="shared" si="2"/>
        <v>0</v>
      </c>
      <c r="R9" s="143">
        <f t="shared" si="3"/>
        <v>0</v>
      </c>
      <c r="S9" s="143">
        <f t="shared" si="4"/>
        <v>27.72</v>
      </c>
      <c r="T9" s="143">
        <f t="shared" si="5"/>
        <v>0</v>
      </c>
      <c r="U9" s="143">
        <f t="shared" si="6"/>
        <v>32.130000000000003</v>
      </c>
      <c r="V9" s="143">
        <f t="shared" si="7"/>
        <v>0</v>
      </c>
      <c r="W9" s="143">
        <f t="shared" si="8"/>
        <v>72.239999999999995</v>
      </c>
      <c r="X9" s="143">
        <f t="shared" si="9"/>
        <v>0</v>
      </c>
      <c r="Y9" s="143">
        <f t="shared" si="10"/>
        <v>0</v>
      </c>
      <c r="Z9" s="143">
        <f t="shared" si="11"/>
        <v>0</v>
      </c>
      <c r="AA9" s="135">
        <f t="shared" si="12"/>
        <v>132.09</v>
      </c>
      <c r="AB9" s="160">
        <f t="shared" si="13"/>
        <v>3</v>
      </c>
      <c r="AC9" s="45" t="str">
        <f t="shared" si="14"/>
        <v>SAMUEL CORTAVARRIA</v>
      </c>
      <c r="AD9" s="206" t="str">
        <f t="shared" si="15"/>
        <v>LSGC</v>
      </c>
      <c r="AE9" s="9">
        <v>4</v>
      </c>
    </row>
    <row r="10" spans="1:34" x14ac:dyDescent="0.2">
      <c r="A10" s="75">
        <f t="shared" si="16"/>
        <v>5</v>
      </c>
      <c r="B10" s="26" t="s">
        <v>598</v>
      </c>
      <c r="C10" s="61"/>
      <c r="D10" s="96"/>
      <c r="E10" s="86"/>
      <c r="F10" s="192"/>
      <c r="G10" s="192"/>
      <c r="H10" s="192"/>
      <c r="I10" s="192"/>
      <c r="J10" s="192"/>
      <c r="K10" s="192"/>
      <c r="L10" s="192"/>
      <c r="M10" s="192"/>
      <c r="N10" s="192">
        <v>122</v>
      </c>
      <c r="O10" s="190"/>
      <c r="P10" s="160">
        <f t="shared" si="1"/>
        <v>1</v>
      </c>
      <c r="Q10" s="143">
        <f t="shared" si="2"/>
        <v>0</v>
      </c>
      <c r="R10" s="143">
        <f t="shared" si="3"/>
        <v>0</v>
      </c>
      <c r="S10" s="143">
        <f t="shared" si="4"/>
        <v>0</v>
      </c>
      <c r="T10" s="143">
        <f t="shared" si="5"/>
        <v>0</v>
      </c>
      <c r="U10" s="143">
        <f t="shared" si="6"/>
        <v>0</v>
      </c>
      <c r="V10" s="143">
        <f t="shared" si="7"/>
        <v>0</v>
      </c>
      <c r="W10" s="143">
        <f t="shared" si="8"/>
        <v>0</v>
      </c>
      <c r="X10" s="143">
        <f t="shared" si="9"/>
        <v>0</v>
      </c>
      <c r="Y10" s="143">
        <f t="shared" si="10"/>
        <v>113.46000000000001</v>
      </c>
      <c r="Z10" s="143">
        <f t="shared" si="11"/>
        <v>0</v>
      </c>
      <c r="AA10" s="135">
        <f t="shared" si="12"/>
        <v>113.46000000000001</v>
      </c>
      <c r="AB10" s="160">
        <f t="shared" si="13"/>
        <v>1</v>
      </c>
      <c r="AC10" s="45" t="str">
        <f t="shared" si="14"/>
        <v>JOSE ARIAS</v>
      </c>
      <c r="AD10" s="206">
        <f t="shared" si="15"/>
        <v>0</v>
      </c>
      <c r="AE10" s="9">
        <v>5</v>
      </c>
    </row>
    <row r="11" spans="1:34" x14ac:dyDescent="0.2">
      <c r="A11" s="75">
        <f t="shared" si="16"/>
        <v>6</v>
      </c>
      <c r="B11" s="26" t="s">
        <v>599</v>
      </c>
      <c r="C11" s="61" t="s">
        <v>180</v>
      </c>
      <c r="D11" s="96">
        <v>42515</v>
      </c>
      <c r="E11" s="86" t="str">
        <f>IF(($A$4-D11)/365.25&gt;18,"",IF(($A$4-D11)/365.25&gt;15,"JUV",IF(($A$4-D11)/365.25&gt;13,"PJUV",IF(($A$4-D11)/365.25&gt;11,"INF D",IF(($A$4-D11)/365.25&gt;9,"INF C",IF(($A$4-D11)/365.25&gt;7,"INF B","INF A"))))))</f>
        <v>INF A</v>
      </c>
      <c r="F11" s="192"/>
      <c r="G11" s="192"/>
      <c r="H11" s="192"/>
      <c r="I11" s="192"/>
      <c r="J11" s="192">
        <v>136</v>
      </c>
      <c r="K11" s="192"/>
      <c r="L11" s="192"/>
      <c r="M11" s="192"/>
      <c r="N11" s="192"/>
      <c r="O11" s="190"/>
      <c r="P11" s="160">
        <f t="shared" si="1"/>
        <v>1</v>
      </c>
      <c r="Q11" s="143">
        <f t="shared" si="2"/>
        <v>0</v>
      </c>
      <c r="R11" s="143">
        <f t="shared" si="3"/>
        <v>0</v>
      </c>
      <c r="S11" s="143">
        <f t="shared" si="4"/>
        <v>0</v>
      </c>
      <c r="T11" s="143">
        <f t="shared" si="5"/>
        <v>0</v>
      </c>
      <c r="U11" s="143">
        <f t="shared" si="6"/>
        <v>69.36</v>
      </c>
      <c r="V11" s="143">
        <f t="shared" si="7"/>
        <v>0</v>
      </c>
      <c r="W11" s="143">
        <f t="shared" si="8"/>
        <v>0</v>
      </c>
      <c r="X11" s="143">
        <f t="shared" si="9"/>
        <v>0</v>
      </c>
      <c r="Y11" s="143">
        <f t="shared" si="10"/>
        <v>0</v>
      </c>
      <c r="Z11" s="143">
        <f t="shared" si="11"/>
        <v>0</v>
      </c>
      <c r="AA11" s="135">
        <f t="shared" si="12"/>
        <v>69.36</v>
      </c>
      <c r="AB11" s="160">
        <f t="shared" si="13"/>
        <v>1</v>
      </c>
      <c r="AC11" s="45" t="str">
        <f t="shared" si="14"/>
        <v>LUCAS PEÑARANDA</v>
      </c>
      <c r="AD11" s="206" t="str">
        <f t="shared" si="15"/>
        <v>CGSV</v>
      </c>
      <c r="AE11" s="9">
        <v>6</v>
      </c>
    </row>
    <row r="12" spans="1:34" x14ac:dyDescent="0.2">
      <c r="A12" s="75">
        <f t="shared" si="16"/>
        <v>7</v>
      </c>
      <c r="B12" s="26" t="s">
        <v>600</v>
      </c>
      <c r="C12" s="61"/>
      <c r="D12" s="179">
        <v>42438</v>
      </c>
      <c r="E12" s="86" t="str">
        <f>IF(($A$4-D12)/365.25&gt;18,"",IF(($A$4-D12)/365.25&gt;15,"JUV",IF(($A$4-D12)/365.25&gt;13,"PJUV",IF(($A$4-D12)/365.25&gt;11,"INF D",IF(($A$4-D12)/365.25&gt;9,"INF C",IF(($A$4-D12)/365.25&gt;7,"INF B","INF A"))))))</f>
        <v>INF A</v>
      </c>
      <c r="F12" s="192"/>
      <c r="G12" s="192"/>
      <c r="H12" s="192"/>
      <c r="I12" s="192"/>
      <c r="J12" s="192"/>
      <c r="K12" s="192"/>
      <c r="L12" s="192"/>
      <c r="M12" s="192"/>
      <c r="N12" s="192">
        <v>70</v>
      </c>
      <c r="O12" s="190"/>
      <c r="P12" s="160">
        <f t="shared" si="1"/>
        <v>1</v>
      </c>
      <c r="Q12" s="143">
        <f t="shared" si="2"/>
        <v>0</v>
      </c>
      <c r="R12" s="143">
        <f t="shared" si="3"/>
        <v>0</v>
      </c>
      <c r="S12" s="143">
        <f t="shared" si="4"/>
        <v>0</v>
      </c>
      <c r="T12" s="143">
        <f t="shared" si="5"/>
        <v>0</v>
      </c>
      <c r="U12" s="143">
        <f t="shared" si="6"/>
        <v>0</v>
      </c>
      <c r="V12" s="143">
        <f t="shared" si="7"/>
        <v>0</v>
      </c>
      <c r="W12" s="143">
        <f t="shared" si="8"/>
        <v>0</v>
      </c>
      <c r="X12" s="143">
        <f t="shared" si="9"/>
        <v>0</v>
      </c>
      <c r="Y12" s="143">
        <f t="shared" si="10"/>
        <v>65.100000000000009</v>
      </c>
      <c r="Z12" s="143">
        <f t="shared" si="11"/>
        <v>0</v>
      </c>
      <c r="AA12" s="135">
        <f t="shared" si="12"/>
        <v>65.100000000000009</v>
      </c>
      <c r="AB12" s="160">
        <f t="shared" si="13"/>
        <v>1</v>
      </c>
      <c r="AC12" s="45" t="str">
        <f t="shared" si="14"/>
        <v>FABIAN CARRIZO</v>
      </c>
      <c r="AD12" s="206">
        <f t="shared" si="15"/>
        <v>0</v>
      </c>
      <c r="AE12" s="9">
        <v>7</v>
      </c>
    </row>
    <row r="13" spans="1:34" x14ac:dyDescent="0.2">
      <c r="A13" s="75">
        <f t="shared" si="16"/>
        <v>8</v>
      </c>
      <c r="B13" s="26" t="s">
        <v>601</v>
      </c>
      <c r="C13" s="61"/>
      <c r="D13" s="96"/>
      <c r="E13" s="86"/>
      <c r="F13" s="192"/>
      <c r="G13" s="192"/>
      <c r="H13" s="192"/>
      <c r="I13" s="192"/>
      <c r="J13" s="192"/>
      <c r="K13" s="192"/>
      <c r="L13" s="192"/>
      <c r="M13" s="192"/>
      <c r="N13" s="192">
        <v>56</v>
      </c>
      <c r="O13" s="190"/>
      <c r="P13" s="160">
        <f t="shared" si="1"/>
        <v>1</v>
      </c>
      <c r="Q13" s="143">
        <f t="shared" si="2"/>
        <v>0</v>
      </c>
      <c r="R13" s="143">
        <f t="shared" si="3"/>
        <v>0</v>
      </c>
      <c r="S13" s="143">
        <f t="shared" si="4"/>
        <v>0</v>
      </c>
      <c r="T13" s="143">
        <f t="shared" si="5"/>
        <v>0</v>
      </c>
      <c r="U13" s="143">
        <f t="shared" si="6"/>
        <v>0</v>
      </c>
      <c r="V13" s="143">
        <f t="shared" si="7"/>
        <v>0</v>
      </c>
      <c r="W13" s="143">
        <f t="shared" si="8"/>
        <v>0</v>
      </c>
      <c r="X13" s="143">
        <f t="shared" si="9"/>
        <v>0</v>
      </c>
      <c r="Y13" s="143">
        <f t="shared" si="10"/>
        <v>52.080000000000005</v>
      </c>
      <c r="Z13" s="143">
        <f t="shared" si="11"/>
        <v>0</v>
      </c>
      <c r="AA13" s="135">
        <f t="shared" si="12"/>
        <v>52.080000000000005</v>
      </c>
      <c r="AB13" s="160">
        <f t="shared" si="13"/>
        <v>1</v>
      </c>
      <c r="AC13" s="45" t="str">
        <f t="shared" si="14"/>
        <v>MASSIMO MARTIIGIANNI</v>
      </c>
      <c r="AD13" s="206">
        <f t="shared" si="15"/>
        <v>0</v>
      </c>
      <c r="AE13" s="9">
        <v>8</v>
      </c>
    </row>
    <row r="14" spans="1:34" x14ac:dyDescent="0.2">
      <c r="A14" s="75">
        <f t="shared" si="16"/>
        <v>9</v>
      </c>
      <c r="B14" s="38" t="s">
        <v>602</v>
      </c>
      <c r="C14" s="64"/>
      <c r="D14" s="93">
        <v>42878</v>
      </c>
      <c r="E14" s="86" t="str">
        <f>IF(($A$4-D14)/365.25&gt;18,"",IF(($A$4-D14)/365.25&gt;15,"JUV",IF(($A$4-D14)/365.25&gt;13,"PJUV",IF(($A$4-D14)/365.25&gt;11,"INF D",IF(($A$4-D14)/365.25&gt;9,"INF C",IF(($A$4-D14)/365.25&gt;7,"INF B","INF A"))))))</f>
        <v>INF A</v>
      </c>
      <c r="F14" s="193"/>
      <c r="G14" s="193"/>
      <c r="H14" s="193"/>
      <c r="I14" s="193"/>
      <c r="J14" s="193">
        <v>84</v>
      </c>
      <c r="K14" s="193"/>
      <c r="L14" s="193"/>
      <c r="M14" s="193"/>
      <c r="N14" s="193"/>
      <c r="O14" s="151"/>
      <c r="P14" s="160">
        <f t="shared" si="1"/>
        <v>1</v>
      </c>
      <c r="Q14" s="143">
        <f t="shared" si="2"/>
        <v>0</v>
      </c>
      <c r="R14" s="143">
        <f t="shared" si="3"/>
        <v>0</v>
      </c>
      <c r="S14" s="143">
        <f t="shared" si="4"/>
        <v>0</v>
      </c>
      <c r="T14" s="143">
        <f t="shared" si="5"/>
        <v>0</v>
      </c>
      <c r="U14" s="143">
        <f t="shared" si="6"/>
        <v>42.84</v>
      </c>
      <c r="V14" s="143">
        <f t="shared" si="7"/>
        <v>0</v>
      </c>
      <c r="W14" s="143">
        <f t="shared" si="8"/>
        <v>0</v>
      </c>
      <c r="X14" s="143">
        <f t="shared" si="9"/>
        <v>0</v>
      </c>
      <c r="Y14" s="143">
        <f t="shared" si="10"/>
        <v>0</v>
      </c>
      <c r="Z14" s="143">
        <f t="shared" si="11"/>
        <v>0</v>
      </c>
      <c r="AA14" s="135">
        <f t="shared" si="12"/>
        <v>42.84</v>
      </c>
      <c r="AB14" s="160">
        <f t="shared" si="13"/>
        <v>1</v>
      </c>
      <c r="AC14" s="45" t="str">
        <f t="shared" si="14"/>
        <v>JUAN APEREZ  GARCIA</v>
      </c>
      <c r="AD14" s="206">
        <f t="shared" si="15"/>
        <v>0</v>
      </c>
      <c r="AE14" s="9">
        <v>9</v>
      </c>
    </row>
    <row r="15" spans="1:34" x14ac:dyDescent="0.2">
      <c r="A15" s="75">
        <f t="shared" si="16"/>
        <v>10</v>
      </c>
      <c r="B15" s="38" t="s">
        <v>603</v>
      </c>
      <c r="C15" s="64" t="s">
        <v>107</v>
      </c>
      <c r="D15" s="93">
        <v>42445</v>
      </c>
      <c r="E15" s="86" t="str">
        <f>IF(($A$4-D15)/365.25&gt;18,"",IF(($A$4-D15)/365.25&gt;15,"JUV",IF(($A$4-D15)/365.25&gt;13,"PJUV",IF(($A$4-D15)/365.25&gt;11,"INF D",IF(($A$4-D15)/365.25&gt;9,"INF C",IF(($A$4-D15)/365.25&gt;7,"INF B","INF A"))))))</f>
        <v>INF A</v>
      </c>
      <c r="F15" s="193"/>
      <c r="G15" s="193"/>
      <c r="H15" s="193"/>
      <c r="I15" s="193">
        <v>24</v>
      </c>
      <c r="J15" s="193"/>
      <c r="K15" s="193"/>
      <c r="L15" s="193"/>
      <c r="M15" s="193"/>
      <c r="N15" s="193"/>
      <c r="O15" s="151"/>
      <c r="P15" s="160">
        <f t="shared" si="1"/>
        <v>1</v>
      </c>
      <c r="Q15" s="143">
        <f t="shared" si="2"/>
        <v>0</v>
      </c>
      <c r="R15" s="143">
        <f t="shared" si="3"/>
        <v>0</v>
      </c>
      <c r="S15" s="143">
        <f t="shared" si="4"/>
        <v>0</v>
      </c>
      <c r="T15" s="143">
        <f t="shared" si="5"/>
        <v>12.24</v>
      </c>
      <c r="U15" s="143">
        <f t="shared" si="6"/>
        <v>0</v>
      </c>
      <c r="V15" s="143">
        <f t="shared" si="7"/>
        <v>0</v>
      </c>
      <c r="W15" s="143">
        <f t="shared" si="8"/>
        <v>0</v>
      </c>
      <c r="X15" s="143">
        <f t="shared" si="9"/>
        <v>0</v>
      </c>
      <c r="Y15" s="143">
        <f t="shared" si="10"/>
        <v>0</v>
      </c>
      <c r="Z15" s="143">
        <f t="shared" si="11"/>
        <v>0</v>
      </c>
      <c r="AA15" s="136">
        <f t="shared" si="12"/>
        <v>12.24</v>
      </c>
      <c r="AB15" s="160">
        <f t="shared" si="13"/>
        <v>1</v>
      </c>
      <c r="AC15" s="45" t="str">
        <f t="shared" si="14"/>
        <v>GABRIEL PEDRAZA</v>
      </c>
      <c r="AD15" s="206" t="str">
        <f t="shared" si="15"/>
        <v>FVG</v>
      </c>
      <c r="AE15" s="9">
        <v>10</v>
      </c>
    </row>
    <row r="16" spans="1:34" x14ac:dyDescent="0.2">
      <c r="A16" s="75" t="str">
        <f t="shared" si="16"/>
        <v xml:space="preserve"> </v>
      </c>
      <c r="B16" s="38" t="s">
        <v>604</v>
      </c>
      <c r="C16" s="64" t="s">
        <v>139</v>
      </c>
      <c r="D16" s="282">
        <v>42436</v>
      </c>
      <c r="E16" s="86" t="str">
        <f>IF(($A$4-D16)/365.25&gt;18,"",IF(($A$4-D16)/365.25&gt;15,"JUV",IF(($A$4-D16)/365.25&gt;13,"PJUV",IF(($A$4-D16)/365.25&gt;11,"INF D",IF(($A$4-D16)/365.25&gt;9,"INF C",IF(($A$4-D16)/365.25&gt;7,"INF B","INF A"))))))</f>
        <v>INF A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51"/>
      <c r="P16" s="160">
        <f t="shared" si="1"/>
        <v>0</v>
      </c>
      <c r="Q16" s="143">
        <f t="shared" si="2"/>
        <v>0</v>
      </c>
      <c r="R16" s="143">
        <f t="shared" si="3"/>
        <v>0</v>
      </c>
      <c r="S16" s="143">
        <f t="shared" si="4"/>
        <v>0</v>
      </c>
      <c r="T16" s="143">
        <f t="shared" si="5"/>
        <v>0</v>
      </c>
      <c r="U16" s="143">
        <f t="shared" si="6"/>
        <v>0</v>
      </c>
      <c r="V16" s="143">
        <f t="shared" si="7"/>
        <v>0</v>
      </c>
      <c r="W16" s="143">
        <f t="shared" si="8"/>
        <v>0</v>
      </c>
      <c r="X16" s="143">
        <f t="shared" si="9"/>
        <v>0</v>
      </c>
      <c r="Y16" s="143">
        <f t="shared" si="10"/>
        <v>0</v>
      </c>
      <c r="Z16" s="143">
        <f t="shared" si="11"/>
        <v>0</v>
      </c>
      <c r="AA16" s="136">
        <f t="shared" si="12"/>
        <v>0</v>
      </c>
      <c r="AB16" s="160">
        <f t="shared" si="13"/>
        <v>0</v>
      </c>
      <c r="AC16" s="45" t="str">
        <f t="shared" si="14"/>
        <v>BERNARDO ITURRIAGA</v>
      </c>
      <c r="AD16" s="206" t="str">
        <f t="shared" si="15"/>
        <v>CCC</v>
      </c>
      <c r="AE16" s="9">
        <v>11</v>
      </c>
    </row>
    <row r="17" spans="1:31" x14ac:dyDescent="0.2">
      <c r="A17" s="75" t="str">
        <f t="shared" si="16"/>
        <v xml:space="preserve"> </v>
      </c>
      <c r="B17" s="38" t="s">
        <v>605</v>
      </c>
      <c r="C17" s="64" t="s">
        <v>142</v>
      </c>
      <c r="D17" s="93">
        <v>42493</v>
      </c>
      <c r="E17" s="369" t="str">
        <f>IF(($A$4-D17)/365.25&gt;18,"",IF(($A$4-D17)/365.25&gt;15,"JUV",IF(($A$4-D17)/365.25&gt;13,"PJUV",IF(($A$4-D17)/365.25&gt;11,"INF D",IF(($A$4-D17)/365.25&gt;9,"INF C",IF(($A$4-D17)/365.25&gt;7,"INF B","INF A"))))))</f>
        <v>INF A</v>
      </c>
      <c r="F17" s="193"/>
      <c r="G17" s="193"/>
      <c r="H17" s="193"/>
      <c r="I17" s="193"/>
      <c r="J17" s="193"/>
      <c r="K17" s="193"/>
      <c r="L17" s="193"/>
      <c r="M17" s="193"/>
      <c r="N17" s="193"/>
      <c r="O17" s="151"/>
      <c r="P17" s="160">
        <f t="shared" ref="P17:P18" si="17">COUNT(E17:O17)</f>
        <v>0</v>
      </c>
      <c r="Q17" s="144">
        <f t="shared" ref="Q17:Q19" si="18">+IF($B$5-Q$5&lt;365/12,F17,IF($B$5-Q$5&lt;365*2/12,F17*0.93,IF($B$5-Q$5&lt;365*3/12,F17*0.86,IF($B$5-Q$5&lt;365*4/12,F17*0.79,IF($B$5-Q$5&lt;365*5/12,F17*0.72,IF($B$5-Q$5&lt;365*6/12,F17*0.65,IF($B$5-Q$5&lt;365*7/12,F17*0.58,IF($B$5-Q$5&lt;365*8/12,F17*0.51,0))))))))+IF($B$5-Q$5&gt;365,0,IF($B$5-Q$5&gt;365*11/12,F17*0.23,IF($B$5-Q$5&gt;365*10/12,F17*0.3,IF($B$5-Q$5&gt;365*9/12,F17*0.37,IF($B$5-Q$5&gt;365*8/12,F17*0.44,0)))))</f>
        <v>0</v>
      </c>
      <c r="R17" s="144">
        <f t="shared" ref="R17:R19" si="19">+IF($B$5-R$5&lt;365/12,G17,IF($B$5-R$5&lt;365*2/12,G17*0.93,IF($B$5-R$5&lt;365*3/12,G17*0.86,IF($B$5-R$5&lt;365*4/12,G17*0.79,IF($B$5-R$5&lt;365*5/12,G17*0.72,IF($B$5-R$5&lt;365*6/12,G17*0.65,IF($B$5-R$5&lt;365*7/12,G17*0.58,IF($B$5-R$5&lt;365*8/12,G17*0.51,0))))))))+IF($B$5-R$5&gt;365,0,IF($B$5-R$5&gt;365*11/12,G17*0.23,IF($B$5-R$5&gt;365*10/12,G17*0.3,IF($B$5-R$5&gt;365*9/12,G17*0.37,IF($B$5-R$5&gt;365*8/12,G17*0.44,0)))))</f>
        <v>0</v>
      </c>
      <c r="S17" s="144">
        <f t="shared" ref="S17:S19" si="20">+IF($B$5-S$5&lt;365/12,H17,IF($B$5-S$5&lt;365*2/12,H17*0.93,IF($B$5-S$5&lt;365*3/12,H17*0.86,IF($B$5-S$5&lt;365*4/12,H17*0.79,IF($B$5-S$5&lt;365*5/12,H17*0.72,IF($B$5-S$5&lt;365*6/12,H17*0.65,IF($B$5-S$5&lt;365*7/12,H17*0.58,IF($B$5-S$5&lt;365*8/12,H17*0.51,0))))))))+IF($B$5-S$5&gt;365,0,IF($B$5-S$5&gt;365*11/12,H17*0.23,IF($B$5-S$5&gt;365*10/12,H17*0.3,IF($B$5-S$5&gt;365*9/12,H17*0.37,IF($B$5-S$5&gt;365*8/12,H17*0.44,0)))))</f>
        <v>0</v>
      </c>
      <c r="T17" s="144">
        <f t="shared" ref="T17:T19" si="21">+IF($B$5-T$5&lt;365/12,I17,IF($B$5-T$5&lt;365*2/12,I17*0.93,IF($B$5-T$5&lt;365*3/12,I17*0.86,IF($B$5-T$5&lt;365*4/12,I17*0.79,IF($B$5-T$5&lt;365*5/12,I17*0.72,IF($B$5-T$5&lt;365*6/12,I17*0.65,IF($B$5-T$5&lt;365*7/12,I17*0.58,IF($B$5-T$5&lt;365*8/12,I17*0.51,0))))))))+IF($B$5-T$5&gt;365,0,IF($B$5-T$5&gt;365*11/12,I17*0.23,IF($B$5-T$5&gt;365*10/12,I17*0.3,IF($B$5-T$5&gt;365*9/12,I17*0.37,IF($B$5-T$5&gt;365*8/12,I17*0.44,0)))))</f>
        <v>0</v>
      </c>
      <c r="U17" s="144">
        <f t="shared" ref="U17:U19" si="22">+IF($B$5-U$5&lt;365/12,J17,IF($B$5-U$5&lt;365*2/12,J17*0.93,IF($B$5-U$5&lt;365*3/12,J17*0.86,IF($B$5-U$5&lt;365*4/12,J17*0.79,IF($B$5-U$5&lt;365*5/12,J17*0.72,IF($B$5-U$5&lt;365*6/12,J17*0.65,IF($B$5-U$5&lt;365*7/12,J17*0.58,IF($B$5-U$5&lt;365*8/12,J17*0.51,0))))))))+IF($B$5-U$5&gt;365,0,IF($B$5-U$5&gt;365*11/12,J17*0.23,IF($B$5-U$5&gt;365*10/12,J17*0.3,IF($B$5-U$5&gt;365*9/12,J17*0.37,IF($B$5-U$5&gt;365*8/12,J17*0.44,0)))))</f>
        <v>0</v>
      </c>
      <c r="V17" s="144">
        <f t="shared" ref="V17:V19" si="23">+IF($B$5-V$5&lt;365/12,K17,IF($B$5-V$5&lt;365*2/12,K17*0.93,IF($B$5-V$5&lt;365*3/12,K17*0.86,IF($B$5-V$5&lt;365*4/12,K17*0.79,IF($B$5-V$5&lt;365*5/12,K17*0.72,IF($B$5-V$5&lt;365*6/12,K17*0.65,IF($B$5-V$5&lt;365*7/12,K17*0.58,IF($B$5-V$5&lt;365*8/12,K17*0.51,0))))))))+IF($B$5-V$5&gt;365,0,IF($B$5-V$5&gt;365*11/12,K17*0.23,IF($B$5-V$5&gt;365*10/12,K17*0.3,IF($B$5-V$5&gt;365*9/12,K17*0.37,IF($B$5-V$5&gt;365*8/12,K17*0.44,0)))))</f>
        <v>0</v>
      </c>
      <c r="W17" s="144">
        <f t="shared" ref="W17:W19" si="24">+IF($B$5-W$5&lt;365/12,L17,IF($B$5-W$5&lt;365*2/12,L17*0.93,IF($B$5-W$5&lt;365*3/12,L17*0.86,IF($B$5-W$5&lt;365*4/12,L17*0.79,IF($B$5-W$5&lt;365*5/12,L17*0.72,IF($B$5-W$5&lt;365*6/12,L17*0.65,IF($B$5-W$5&lt;365*7/12,L17*0.58,IF($B$5-W$5&lt;365*8/12,L17*0.51,0))))))))+IF($B$5-W$5&gt;365,0,IF($B$5-W$5&gt;365*11/12,L17*0.23,IF($B$5-W$5&gt;365*10/12,L17*0.3,IF($B$5-W$5&gt;365*9/12,L17*0.37,IF($B$5-W$5&gt;365*8/12,L17*0.44,0)))))</f>
        <v>0</v>
      </c>
      <c r="X17" s="144">
        <f t="shared" ref="X17:X19" si="25">+IF($B$5-X$5&lt;365/12,M17,IF($B$5-X$5&lt;365*2/12,M17*0.93,IF($B$5-X$5&lt;365*3/12,M17*0.86,IF($B$5-X$5&lt;365*4/12,M17*0.79,IF($B$5-X$5&lt;365*5/12,M17*0.72,IF($B$5-X$5&lt;365*6/12,M17*0.65,IF($B$5-X$5&lt;365*7/12,M17*0.58,IF($B$5-X$5&lt;365*8/12,M17*0.51,0))))))))+IF($B$5-X$5&gt;365,0,IF($B$5-X$5&gt;365*11/12,M17*0.23,IF($B$5-X$5&gt;365*10/12,M17*0.3,IF($B$5-X$5&gt;365*9/12,M17*0.37,IF($B$5-X$5&gt;365*8/12,M17*0.44,0)))))</f>
        <v>0</v>
      </c>
      <c r="Y17" s="144">
        <f t="shared" ref="Y17:Y19" si="26">+IF($B$5-Y$5&lt;365/12,N17,IF($B$5-Y$5&lt;365*2/12,N17*0.93,IF($B$5-Y$5&lt;365*3/12,N17*0.86,IF($B$5-Y$5&lt;365*4/12,N17*0.79,IF($B$5-Y$5&lt;365*5/12,N17*0.72,IF($B$5-Y$5&lt;365*6/12,N17*0.65,IF($B$5-Y$5&lt;365*7/12,N17*0.58,IF($B$5-Y$5&lt;365*8/12,N17*0.51,0))))))))+IF($B$5-Y$5&gt;365,0,IF($B$5-Y$5&gt;365*11/12,N17*0.23,IF($B$5-Y$5&gt;365*10/12,N17*0.3,IF($B$5-Y$5&gt;365*9/12,N17*0.37,IF($B$5-Y$5&gt;365*8/12,N17*0.44,0)))))</f>
        <v>0</v>
      </c>
      <c r="Z17" s="144">
        <f t="shared" ref="Z17:Z19" si="27">+IF($B$5-Z$5&lt;365/12,O17,IF($B$5-Z$5&lt;365*2/12,O17*0.93,IF($B$5-Z$5&lt;365*3/12,O17*0.86,IF($B$5-Z$5&lt;365*4/12,O17*0.79,IF($B$5-Z$5&lt;365*5/12,O17*0.72,IF($B$5-Z$5&lt;365*6/12,O17*0.65,IF($B$5-Z$5&lt;365*7/12,O17*0.58,IF($B$5-Z$5&lt;365*8/12,O17*0.51,0))))))))+IF($B$5-Z$5&gt;365,0,IF($B$5-Z$5&gt;365*11/12,O17*0.23,IF($B$5-Z$5&gt;365*10/12,O17*0.3,IF($B$5-Z$5&gt;365*9/12,O17*0.37,IF($B$5-Z$5&gt;365*8/12,O17*0.44,0)))))</f>
        <v>0</v>
      </c>
      <c r="AA17" s="136">
        <f t="shared" ref="AA17:AA19" si="28">SUM(Q17:Z17)</f>
        <v>0</v>
      </c>
      <c r="AB17" s="160">
        <f t="shared" ref="AB17:AB19" si="29">+P17</f>
        <v>0</v>
      </c>
      <c r="AC17" s="45" t="str">
        <f t="shared" si="14"/>
        <v>MAXIMILIANO ALVAREZ</v>
      </c>
      <c r="AD17" s="206" t="str">
        <f t="shared" si="15"/>
        <v>LSGC</v>
      </c>
      <c r="AE17" s="9">
        <v>12</v>
      </c>
    </row>
    <row r="18" spans="1:31" x14ac:dyDescent="0.2">
      <c r="A18" s="66" t="str">
        <f t="shared" si="16"/>
        <v xml:space="preserve"> </v>
      </c>
      <c r="B18" s="38"/>
      <c r="C18" s="64"/>
      <c r="D18" s="93"/>
      <c r="E18" s="369"/>
      <c r="F18" s="193"/>
      <c r="G18" s="193"/>
      <c r="H18" s="193"/>
      <c r="I18" s="193"/>
      <c r="J18" s="193"/>
      <c r="K18" s="193"/>
      <c r="L18" s="193"/>
      <c r="M18" s="193"/>
      <c r="N18" s="193"/>
      <c r="O18" s="151"/>
      <c r="P18" s="160">
        <f t="shared" si="17"/>
        <v>0</v>
      </c>
      <c r="Q18" s="144">
        <f t="shared" si="18"/>
        <v>0</v>
      </c>
      <c r="R18" s="144">
        <f t="shared" si="19"/>
        <v>0</v>
      </c>
      <c r="S18" s="144">
        <f t="shared" si="20"/>
        <v>0</v>
      </c>
      <c r="T18" s="144">
        <f t="shared" si="21"/>
        <v>0</v>
      </c>
      <c r="U18" s="144">
        <f t="shared" si="22"/>
        <v>0</v>
      </c>
      <c r="V18" s="144">
        <f t="shared" si="23"/>
        <v>0</v>
      </c>
      <c r="W18" s="144">
        <f t="shared" si="24"/>
        <v>0</v>
      </c>
      <c r="X18" s="144">
        <f t="shared" si="25"/>
        <v>0</v>
      </c>
      <c r="Y18" s="144">
        <f t="shared" si="26"/>
        <v>0</v>
      </c>
      <c r="Z18" s="144">
        <f t="shared" si="27"/>
        <v>0</v>
      </c>
      <c r="AA18" s="136">
        <f t="shared" si="28"/>
        <v>0</v>
      </c>
      <c r="AB18" s="160">
        <f t="shared" si="29"/>
        <v>0</v>
      </c>
      <c r="AC18" s="45">
        <f t="shared" si="14"/>
        <v>0</v>
      </c>
      <c r="AD18" s="206">
        <f t="shared" si="15"/>
        <v>0</v>
      </c>
      <c r="AE18" s="9">
        <v>13</v>
      </c>
    </row>
    <row r="19" spans="1:31" ht="13.5" thickBot="1" x14ac:dyDescent="0.25">
      <c r="A19" s="66" t="str">
        <f t="shared" si="16"/>
        <v xml:space="preserve"> </v>
      </c>
      <c r="B19" s="31"/>
      <c r="C19" s="78"/>
      <c r="D19" s="362"/>
      <c r="E19" s="152"/>
      <c r="F19" s="194"/>
      <c r="G19" s="194"/>
      <c r="H19" s="194"/>
      <c r="I19" s="194"/>
      <c r="J19" s="194"/>
      <c r="K19" s="194"/>
      <c r="L19" s="194"/>
      <c r="M19" s="194"/>
      <c r="N19" s="194"/>
      <c r="O19" s="199"/>
      <c r="P19" s="160"/>
      <c r="Q19" s="145">
        <f t="shared" si="18"/>
        <v>0</v>
      </c>
      <c r="R19" s="145">
        <f t="shared" si="19"/>
        <v>0</v>
      </c>
      <c r="S19" s="145">
        <f t="shared" si="20"/>
        <v>0</v>
      </c>
      <c r="T19" s="145">
        <f t="shared" si="21"/>
        <v>0</v>
      </c>
      <c r="U19" s="145">
        <f t="shared" si="22"/>
        <v>0</v>
      </c>
      <c r="V19" s="145">
        <f t="shared" si="23"/>
        <v>0</v>
      </c>
      <c r="W19" s="145">
        <f t="shared" si="24"/>
        <v>0</v>
      </c>
      <c r="X19" s="145">
        <f t="shared" si="25"/>
        <v>0</v>
      </c>
      <c r="Y19" s="145">
        <f t="shared" si="26"/>
        <v>0</v>
      </c>
      <c r="Z19" s="145">
        <f t="shared" si="27"/>
        <v>0</v>
      </c>
      <c r="AA19" s="137">
        <f t="shared" si="28"/>
        <v>0</v>
      </c>
      <c r="AB19" s="251">
        <f t="shared" si="29"/>
        <v>0</v>
      </c>
      <c r="AC19" s="47">
        <f t="shared" si="14"/>
        <v>0</v>
      </c>
      <c r="AD19" s="48">
        <f t="shared" si="15"/>
        <v>0</v>
      </c>
      <c r="AE19" s="9">
        <v>14</v>
      </c>
    </row>
    <row r="20" spans="1:31" x14ac:dyDescent="0.2">
      <c r="P20" s="219"/>
    </row>
    <row r="21" spans="1:31" x14ac:dyDescent="0.2">
      <c r="P21" s="219"/>
    </row>
    <row r="22" spans="1:31" x14ac:dyDescent="0.2">
      <c r="P22" s="219"/>
    </row>
    <row r="23" spans="1:31" x14ac:dyDescent="0.2">
      <c r="P23" s="219"/>
    </row>
    <row r="24" spans="1:31" x14ac:dyDescent="0.2">
      <c r="P24" s="219"/>
    </row>
    <row r="25" spans="1:31" x14ac:dyDescent="0.2">
      <c r="P25" s="219"/>
    </row>
    <row r="26" spans="1:31" x14ac:dyDescent="0.2">
      <c r="P26" s="219"/>
    </row>
    <row r="27" spans="1:31" x14ac:dyDescent="0.2">
      <c r="P27" s="219"/>
    </row>
  </sheetData>
  <sortState xmlns:xlrd2="http://schemas.microsoft.com/office/spreadsheetml/2017/richdata2" ref="B6:AB16">
    <sortCondition descending="1" ref="AA6:AA16"/>
    <sortCondition ref="B6:B16"/>
  </sortState>
  <mergeCells count="9">
    <mergeCell ref="E2:O2"/>
    <mergeCell ref="P2:Z2"/>
    <mergeCell ref="AB4:AB5"/>
    <mergeCell ref="P4:P5"/>
    <mergeCell ref="C4:C5"/>
    <mergeCell ref="D4:D5"/>
    <mergeCell ref="E4:E5"/>
    <mergeCell ref="Q3:Z3"/>
    <mergeCell ref="F3:O3"/>
  </mergeCells>
  <conditionalFormatting sqref="A6:A19">
    <cfRule type="cellIs" dxfId="5" priority="1" operator="equal">
      <formula>0</formula>
    </cfRule>
  </conditionalFormatting>
  <conditionalFormatting sqref="A1:XFD1 A2:E5 Q4:Y17 AE9:XFD19 P18:AD19 A20:XFD1048576">
    <cfRule type="cellIs" dxfId="4" priority="4" operator="equal">
      <formula>0</formula>
    </cfRule>
  </conditionalFormatting>
  <conditionalFormatting sqref="P2:P3 AA2:XFD3 Z4 AB4:XFD4 AC5:XFD8 Z6:AA17 AB8:AB17 AC9:AD17 P10:P17">
    <cfRule type="cellIs" dxfId="3" priority="19" operator="equal">
      <formula>0</formula>
    </cfRule>
  </conditionalFormatting>
  <conditionalFormatting sqref="P4 AB6:AB7">
    <cfRule type="cellIs" dxfId="2" priority="17" operator="equal">
      <formula>0</formula>
    </cfRule>
  </conditionalFormatting>
  <conditionalFormatting sqref="P6:P9">
    <cfRule type="cellIs" dxfId="1" priority="6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F20"/>
  <sheetViews>
    <sheetView showGridLines="0" showRowColHeaders="0" zoomScale="80" zoomScaleNormal="80" workbookViewId="0">
      <pane xSplit="5" ySplit="5" topLeftCell="F6" activePane="bottomRight" state="frozen"/>
      <selection pane="topRight" activeCell="F3" sqref="F3"/>
      <selection pane="bottomLeft" activeCell="A8" sqref="A8"/>
      <selection pane="bottomRight" activeCell="B4" sqref="B4"/>
    </sheetView>
  </sheetViews>
  <sheetFormatPr defaultColWidth="11.7109375" defaultRowHeight="12.75" x14ac:dyDescent="0.2"/>
  <cols>
    <col min="1" max="1" width="2.85546875" style="1" customWidth="1"/>
    <col min="2" max="2" width="34" style="5" customWidth="1"/>
    <col min="3" max="3" width="7.5703125" style="1" customWidth="1"/>
    <col min="4" max="4" width="10.140625" style="1" customWidth="1"/>
    <col min="5" max="5" width="9.140625" style="1" customWidth="1"/>
    <col min="6" max="13" width="9.42578125" style="1" customWidth="1"/>
    <col min="14" max="14" width="8.7109375" style="1" customWidth="1"/>
    <col min="15" max="15" width="5.85546875" style="9" customWidth="1"/>
    <col min="16" max="23" width="9.42578125" style="1" customWidth="1"/>
    <col min="24" max="24" width="9.140625" style="1" customWidth="1"/>
    <col min="25" max="25" width="10.7109375" style="1" customWidth="1"/>
    <col min="26" max="26" width="6.28515625" style="1" customWidth="1"/>
    <col min="27" max="27" width="23.85546875" style="1" customWidth="1"/>
    <col min="28" max="28" width="8" style="1" customWidth="1"/>
    <col min="29" max="16384" width="11.7109375" style="1"/>
  </cols>
  <sheetData>
    <row r="2" spans="1:32" s="297" customFormat="1" ht="15.75" x14ac:dyDescent="0.2">
      <c r="B2" s="296"/>
      <c r="C2" s="296"/>
      <c r="D2" s="296"/>
      <c r="E2" s="428" t="s">
        <v>401</v>
      </c>
      <c r="F2" s="428"/>
      <c r="G2" s="428"/>
      <c r="H2" s="428"/>
      <c r="I2" s="428"/>
      <c r="J2" s="428"/>
      <c r="K2" s="428"/>
      <c r="L2" s="428"/>
      <c r="M2" s="428"/>
      <c r="N2" s="428"/>
      <c r="O2" s="428" t="s">
        <v>402</v>
      </c>
      <c r="P2" s="428"/>
      <c r="Q2" s="428"/>
      <c r="R2" s="428"/>
      <c r="S2" s="428"/>
      <c r="T2" s="428"/>
      <c r="U2" s="428"/>
      <c r="V2" s="428"/>
      <c r="W2" s="428"/>
      <c r="X2" s="428"/>
      <c r="Y2" s="296"/>
      <c r="Z2" s="348"/>
      <c r="AA2" s="296"/>
      <c r="AB2" s="296"/>
    </row>
    <row r="3" spans="1:32" ht="21" thickBot="1" x14ac:dyDescent="0.25">
      <c r="B3" s="57"/>
      <c r="C3" s="57"/>
      <c r="D3" s="57"/>
      <c r="E3" s="57"/>
      <c r="F3" s="458"/>
      <c r="G3" s="458"/>
      <c r="H3" s="458"/>
      <c r="I3" s="458"/>
      <c r="J3" s="458"/>
      <c r="K3" s="458"/>
      <c r="L3" s="458"/>
      <c r="M3" s="458"/>
      <c r="N3" s="458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351"/>
      <c r="AA3" s="42"/>
      <c r="AB3" s="42"/>
      <c r="AC3" s="15"/>
      <c r="AD3" s="15"/>
      <c r="AE3" s="15"/>
      <c r="AF3" s="15"/>
    </row>
    <row r="4" spans="1:32" s="2" customFormat="1" ht="153" customHeight="1" x14ac:dyDescent="0.2">
      <c r="A4" s="12">
        <f>+'Juv. Masculino'!A4</f>
        <v>44926</v>
      </c>
      <c r="B4" s="37" t="s">
        <v>606</v>
      </c>
      <c r="C4" s="430" t="s">
        <v>3</v>
      </c>
      <c r="D4" s="450" t="s">
        <v>4</v>
      </c>
      <c r="E4" s="450" t="s">
        <v>203</v>
      </c>
      <c r="F4" s="81" t="s">
        <v>29</v>
      </c>
      <c r="G4" s="81" t="s">
        <v>368</v>
      </c>
      <c r="H4" s="81" t="s">
        <v>578</v>
      </c>
      <c r="I4" s="81" t="s">
        <v>607</v>
      </c>
      <c r="J4" s="81" t="s">
        <v>410</v>
      </c>
      <c r="K4" s="81" t="s">
        <v>77</v>
      </c>
      <c r="L4" s="81" t="s">
        <v>411</v>
      </c>
      <c r="M4" s="81" t="s">
        <v>412</v>
      </c>
      <c r="N4" s="81"/>
      <c r="O4" s="425" t="s">
        <v>98</v>
      </c>
      <c r="P4" s="82" t="str">
        <f t="shared" ref="P4:W5" si="0">+F4</f>
        <v>FVG  !ra Parada Gira Juvenil de Oriente, PLC CC., Pto La Cruz Anzoategui</v>
      </c>
      <c r="Q4" s="82" t="str">
        <f t="shared" si="0"/>
        <v xml:space="preserve">FVG       Torneo Juvenil IZCC - Gira IJGA, Izcaragua CC., </v>
      </c>
      <c r="R4" s="82" t="str">
        <f t="shared" si="0"/>
        <v>US KIDS Venezuela                     Izcaragua CC                                    09  HOYOS                                                                          TEE RS</v>
      </c>
      <c r="S4" s="82" t="str">
        <f t="shared" si="0"/>
        <v xml:space="preserve">USKIDS World Championship 2023. Midland CC Pinehurst 1360 yds </v>
      </c>
      <c r="T4" s="82" t="str">
        <f t="shared" si="0"/>
        <v>FVG     CampeonatoNacional Infantil 2023, Caracas CC, Caracas</v>
      </c>
      <c r="U4" s="82" t="str">
        <f t="shared" si="0"/>
        <v xml:space="preserve">FVG  III Parada Gira Oriental de Golf Menor, La Salina GC, Lecherias </v>
      </c>
      <c r="V4" s="82" t="str">
        <f t="shared" si="0"/>
        <v>FVG      Invitacional Juvenil LCC  Lagunita CC, La Lagunita  5000 yds</v>
      </c>
      <c r="W4" s="82" t="str">
        <f t="shared" si="0"/>
        <v xml:space="preserve">FVG      Internacional Juvenil Guataparo CC 2023  </v>
      </c>
      <c r="X4" s="82"/>
      <c r="Y4" s="155" t="s">
        <v>99</v>
      </c>
      <c r="Z4" s="425" t="s">
        <v>98</v>
      </c>
      <c r="AA4" s="347"/>
      <c r="AB4" s="347"/>
    </row>
    <row r="5" spans="1:32" s="2" customFormat="1" ht="18" customHeight="1" thickBot="1" x14ac:dyDescent="0.25">
      <c r="B5" s="223">
        <f>+'Inf "A" Masc'!B5</f>
        <v>45287</v>
      </c>
      <c r="C5" s="447"/>
      <c r="D5" s="451"/>
      <c r="E5" s="451"/>
      <c r="F5" s="167">
        <v>45018</v>
      </c>
      <c r="G5" s="167">
        <v>45039</v>
      </c>
      <c r="H5" s="167">
        <v>45067</v>
      </c>
      <c r="I5" s="320">
        <v>45143</v>
      </c>
      <c r="J5" s="167">
        <v>45186</v>
      </c>
      <c r="K5" s="167">
        <v>45200</v>
      </c>
      <c r="L5" s="167">
        <v>45228</v>
      </c>
      <c r="M5" s="167">
        <v>45242</v>
      </c>
      <c r="N5" s="238"/>
      <c r="O5" s="426"/>
      <c r="P5" s="167">
        <f t="shared" si="0"/>
        <v>45018</v>
      </c>
      <c r="Q5" s="167">
        <f t="shared" si="0"/>
        <v>45039</v>
      </c>
      <c r="R5" s="167">
        <f t="shared" si="0"/>
        <v>45067</v>
      </c>
      <c r="S5" s="320">
        <f t="shared" si="0"/>
        <v>45143</v>
      </c>
      <c r="T5" s="167">
        <f t="shared" si="0"/>
        <v>45186</v>
      </c>
      <c r="U5" s="167">
        <f t="shared" si="0"/>
        <v>45200</v>
      </c>
      <c r="V5" s="167">
        <f t="shared" si="0"/>
        <v>45228</v>
      </c>
      <c r="W5" s="167">
        <f t="shared" si="0"/>
        <v>45242</v>
      </c>
      <c r="X5" s="238" t="str">
        <f>+IF(N5=0,"",N5)</f>
        <v/>
      </c>
      <c r="Y5" s="156" t="s">
        <v>100</v>
      </c>
      <c r="Z5" s="426"/>
      <c r="AA5" s="347"/>
      <c r="AB5" s="347"/>
    </row>
    <row r="6" spans="1:32" x14ac:dyDescent="0.2">
      <c r="A6" s="75">
        <v>1</v>
      </c>
      <c r="B6" s="53" t="s">
        <v>583</v>
      </c>
      <c r="C6" s="61" t="s">
        <v>180</v>
      </c>
      <c r="D6" s="96">
        <v>42523</v>
      </c>
      <c r="E6" s="94"/>
      <c r="F6" s="406"/>
      <c r="G6" s="406"/>
      <c r="H6" s="406"/>
      <c r="I6" s="406">
        <v>210</v>
      </c>
      <c r="J6" s="406"/>
      <c r="K6" s="406">
        <v>606</v>
      </c>
      <c r="L6" s="406">
        <v>104</v>
      </c>
      <c r="M6" s="406"/>
      <c r="N6" s="406"/>
      <c r="O6" s="170">
        <f t="shared" ref="O6:O16" si="1">COUNT(E6:N6)</f>
        <v>3</v>
      </c>
      <c r="P6" s="407">
        <f t="shared" ref="P6:P16" si="2">+IF($B$5-P$5&lt;365/12,F6,IF($B$5-P$5&lt;365*2/12,F6*0.93,IF($B$5-P$5&lt;365*3/12,F6*0.86,IF($B$5-P$5&lt;365*4/12,F6*0.79,IF($B$5-P$5&lt;365*5/12,F6*0.72,IF($B$5-P$5&lt;365*6/12,F6*0.65,IF($B$5-P$5&lt;365*7/12,F6*0.58,IF($B$5-P$5&lt;365*8/12,F6*0.51,0))))))))+IF($B$5-P$5&gt;365,0,IF($B$5-P$5&gt;365*11/12,F6*0.23,IF($B$5-P$5&gt;365*10/12,F6*0.3,IF($B$5-P$5&gt;365*9/12,F6*0.37,IF($B$5-P$5&gt;365*8/12,F6*0.44,0)))))</f>
        <v>0</v>
      </c>
      <c r="Q6" s="407">
        <f t="shared" ref="Q6:Q16" si="3">+IF($B$5-Q$5&lt;365/12,G6,IF($B$5-Q$5&lt;365*2/12,G6*0.93,IF($B$5-Q$5&lt;365*3/12,G6*0.86,IF($B$5-Q$5&lt;365*4/12,G6*0.79,IF($B$5-Q$5&lt;365*5/12,G6*0.72,IF($B$5-Q$5&lt;365*6/12,G6*0.65,IF($B$5-Q$5&lt;365*7/12,G6*0.58,IF($B$5-Q$5&lt;365*8/12,G6*0.51,0))))))))+IF($B$5-Q$5&gt;365,0,IF($B$5-Q$5&gt;365*11/12,G6*0.23,IF($B$5-Q$5&gt;365*10/12,G6*0.3,IF($B$5-Q$5&gt;365*9/12,G6*0.37,IF($B$5-Q$5&gt;365*8/12,G6*0.44,0)))))</f>
        <v>0</v>
      </c>
      <c r="R6" s="407">
        <f t="shared" ref="R6:R16" si="4">+IF($B$5-R$5&lt;365/12,H6,IF($B$5-R$5&lt;365*2/12,H6*0.93,IF($B$5-R$5&lt;365*3/12,H6*0.86,IF($B$5-R$5&lt;365*4/12,H6*0.79,IF($B$5-R$5&lt;365*5/12,H6*0.72,IF($B$5-R$5&lt;365*6/12,H6*0.65,IF($B$5-R$5&lt;365*7/12,H6*0.58,IF($B$5-R$5&lt;365*8/12,H6*0.51,0))))))))+IF($B$5-R$5&gt;365,0,IF($B$5-R$5&gt;365*11/12,H6*0.23,IF($B$5-R$5&gt;365*10/12,H6*0.3,IF($B$5-R$5&gt;365*9/12,H6*0.37,IF($B$5-R$5&gt;365*8/12,H6*0.44,0)))))</f>
        <v>0</v>
      </c>
      <c r="S6" s="407">
        <f t="shared" ref="S6:S16" si="5">+IF($B$5-S$5&lt;365/12,I6,IF($B$5-S$5&lt;365*2/12,I6*0.93,IF($B$5-S$5&lt;365*3/12,I6*0.86,IF($B$5-S$5&lt;365*4/12,I6*0.79,IF($B$5-S$5&lt;365*5/12,I6*0.72,IF($B$5-S$5&lt;365*6/12,I6*0.65,IF($B$5-S$5&lt;365*7/12,I6*0.58,IF($B$5-S$5&lt;365*8/12,I6*0.51,0))))))))+IF($B$5-S$5&gt;365,0,IF($B$5-S$5&gt;365*11/12,I6*0.23,IF($B$5-S$5&gt;365*10/12,I6*0.3,IF($B$5-S$5&gt;365*9/12,I6*0.37,IF($B$5-S$5&gt;365*8/12,I6*0.44,0)))))</f>
        <v>151.19999999999999</v>
      </c>
      <c r="T6" s="407">
        <f t="shared" ref="T6:T16" si="6">+IF($B$5-T$5&lt;365/12,J6,IF($B$5-T$5&lt;365*2/12,J6*0.93,IF($B$5-T$5&lt;365*3/12,J6*0.86,IF($B$5-T$5&lt;365*4/12,J6*0.79,IF($B$5-T$5&lt;365*5/12,J6*0.72,IF($B$5-T$5&lt;365*6/12,J6*0.65,IF($B$5-T$5&lt;365*7/12,J6*0.58,IF($B$5-T$5&lt;365*8/12,J6*0.51,0))))))))+IF($B$5-T$5&gt;365,0,IF($B$5-T$5&gt;365*11/12,J6*0.23,IF($B$5-T$5&gt;365*10/12,J6*0.3,IF($B$5-T$5&gt;365*9/12,J6*0.37,IF($B$5-T$5&gt;365*8/12,J6*0.44,0)))))</f>
        <v>0</v>
      </c>
      <c r="U6" s="407">
        <f t="shared" ref="U6:U16" si="7">+IF($B$5-U$5&lt;365/12,K6,IF($B$5-U$5&lt;365*2/12,K6*0.93,IF($B$5-U$5&lt;365*3/12,K6*0.86,IF($B$5-U$5&lt;365*4/12,K6*0.79,IF($B$5-U$5&lt;365*5/12,K6*0.72,IF($B$5-U$5&lt;365*6/12,K6*0.65,IF($B$5-U$5&lt;365*7/12,K6*0.58,IF($B$5-U$5&lt;365*8/12,K6*0.51,0))))))))+IF($B$5-U$5&gt;365,0,IF($B$5-U$5&gt;365*11/12,K6*0.23,IF($B$5-U$5&gt;365*10/12,K6*0.3,IF($B$5-U$5&gt;365*9/12,K6*0.37,IF($B$5-U$5&gt;365*8/12,K6*0.44,0)))))</f>
        <v>521.16</v>
      </c>
      <c r="V6" s="407">
        <f t="shared" ref="V6:V16" si="8">+IF($B$5-V$5&lt;365/12,L6,IF($B$5-V$5&lt;365*2/12,L6*0.93,IF($B$5-V$5&lt;365*3/12,L6*0.86,IF($B$5-V$5&lt;365*4/12,L6*0.79,IF($B$5-V$5&lt;365*5/12,L6*0.72,IF($B$5-V$5&lt;365*6/12,L6*0.65,IF($B$5-V$5&lt;365*7/12,L6*0.58,IF($B$5-V$5&lt;365*8/12,L6*0.51,0))))))))+IF($B$5-V$5&gt;365,0,IF($B$5-V$5&gt;365*11/12,L6*0.23,IF($B$5-V$5&gt;365*10/12,L6*0.3,IF($B$5-V$5&gt;365*9/12,L6*0.37,IF($B$5-V$5&gt;365*8/12,L6*0.44,0)))))</f>
        <v>96.72</v>
      </c>
      <c r="W6" s="407">
        <f t="shared" ref="W6:W16" si="9">+IF($B$5-W$5&lt;365/12,M6,IF($B$5-W$5&lt;365*2/12,M6*0.93,IF($B$5-W$5&lt;365*3/12,M6*0.86,IF($B$5-W$5&lt;365*4/12,M6*0.79,IF($B$5-W$5&lt;365*5/12,M6*0.72,IF($B$5-W$5&lt;365*6/12,M6*0.65,IF($B$5-W$5&lt;365*7/12,M6*0.58,IF($B$5-W$5&lt;365*8/12,M6*0.51,0))))))))+IF($B$5-W$5&gt;365,0,IF($B$5-W$5&gt;365*11/12,M6*0.23,IF($B$5-W$5&gt;365*10/12,M6*0.3,IF($B$5-W$5&gt;365*9/12,M6*0.37,IF($B$5-W$5&gt;365*8/12,M6*0.44,0)))))</f>
        <v>0</v>
      </c>
      <c r="X6" s="407"/>
      <c r="Y6" s="104">
        <f t="shared" ref="Y6:Y16" si="10">SUM(P6:X6)</f>
        <v>769.07999999999993</v>
      </c>
      <c r="Z6" s="170">
        <f t="shared" ref="Z6:Z16" si="11">+O6</f>
        <v>3</v>
      </c>
      <c r="AA6" s="43" t="str">
        <f t="shared" ref="AA6:AA19" si="12">+B6</f>
        <v>LUCIA VALERO</v>
      </c>
      <c r="AB6" s="44" t="str">
        <f t="shared" ref="AB6:AB19" si="13">+C6</f>
        <v>CGSV</v>
      </c>
      <c r="AC6" s="9">
        <v>1</v>
      </c>
    </row>
    <row r="7" spans="1:32" x14ac:dyDescent="0.2">
      <c r="A7" s="75">
        <f t="shared" ref="A7:A19" si="14">+IF(Y7=0,"",IF(Y7=Y6,A6,AC7))</f>
        <v>2</v>
      </c>
      <c r="B7" s="27" t="s">
        <v>608</v>
      </c>
      <c r="C7" s="61" t="s">
        <v>142</v>
      </c>
      <c r="D7" s="96">
        <v>42640</v>
      </c>
      <c r="E7" s="61"/>
      <c r="F7" s="190"/>
      <c r="G7" s="190"/>
      <c r="H7" s="190"/>
      <c r="I7" s="190"/>
      <c r="J7" s="190">
        <v>336</v>
      </c>
      <c r="K7" s="190">
        <v>124</v>
      </c>
      <c r="L7" s="190"/>
      <c r="M7" s="190"/>
      <c r="N7" s="190"/>
      <c r="O7" s="160">
        <f t="shared" si="1"/>
        <v>2</v>
      </c>
      <c r="P7" s="233">
        <f t="shared" si="2"/>
        <v>0</v>
      </c>
      <c r="Q7" s="233">
        <f t="shared" si="3"/>
        <v>0</v>
      </c>
      <c r="R7" s="233">
        <f t="shared" si="4"/>
        <v>0</v>
      </c>
      <c r="S7" s="233">
        <f t="shared" si="5"/>
        <v>0</v>
      </c>
      <c r="T7" s="233">
        <f t="shared" si="6"/>
        <v>265.44</v>
      </c>
      <c r="U7" s="233">
        <f t="shared" si="7"/>
        <v>106.64</v>
      </c>
      <c r="V7" s="233">
        <f t="shared" si="8"/>
        <v>0</v>
      </c>
      <c r="W7" s="233">
        <f t="shared" si="9"/>
        <v>0</v>
      </c>
      <c r="X7" s="233"/>
      <c r="Y7" s="97">
        <f t="shared" si="10"/>
        <v>372.08</v>
      </c>
      <c r="Z7" s="160">
        <f t="shared" si="11"/>
        <v>2</v>
      </c>
      <c r="AA7" s="45" t="str">
        <f t="shared" si="12"/>
        <v>TATIANA HMADI</v>
      </c>
      <c r="AB7" s="46" t="str">
        <f t="shared" si="13"/>
        <v>LSGC</v>
      </c>
      <c r="AC7" s="9">
        <v>2</v>
      </c>
      <c r="AD7" s="138"/>
    </row>
    <row r="8" spans="1:32" x14ac:dyDescent="0.2">
      <c r="A8" s="75">
        <f t="shared" si="14"/>
        <v>3</v>
      </c>
      <c r="B8" s="27" t="s">
        <v>592</v>
      </c>
      <c r="C8" s="61" t="s">
        <v>251</v>
      </c>
      <c r="D8" s="179">
        <v>42798</v>
      </c>
      <c r="E8" s="61"/>
      <c r="F8" s="190"/>
      <c r="G8" s="190"/>
      <c r="H8" s="190"/>
      <c r="I8" s="190"/>
      <c r="J8" s="190">
        <v>224</v>
      </c>
      <c r="K8" s="190"/>
      <c r="L8" s="190"/>
      <c r="M8" s="190"/>
      <c r="N8" s="190"/>
      <c r="O8" s="160">
        <f t="shared" si="1"/>
        <v>1</v>
      </c>
      <c r="P8" s="233">
        <f t="shared" si="2"/>
        <v>0</v>
      </c>
      <c r="Q8" s="233">
        <f t="shared" si="3"/>
        <v>0</v>
      </c>
      <c r="R8" s="233">
        <f t="shared" si="4"/>
        <v>0</v>
      </c>
      <c r="S8" s="233">
        <f t="shared" si="5"/>
        <v>0</v>
      </c>
      <c r="T8" s="233">
        <f t="shared" si="6"/>
        <v>176.96</v>
      </c>
      <c r="U8" s="233">
        <f t="shared" si="7"/>
        <v>0</v>
      </c>
      <c r="V8" s="233">
        <f t="shared" si="8"/>
        <v>0</v>
      </c>
      <c r="W8" s="233">
        <f t="shared" si="9"/>
        <v>0</v>
      </c>
      <c r="X8" s="233"/>
      <c r="Y8" s="97">
        <f t="shared" si="10"/>
        <v>176.96</v>
      </c>
      <c r="Z8" s="160">
        <f t="shared" si="11"/>
        <v>1</v>
      </c>
      <c r="AA8" s="45" t="str">
        <f t="shared" si="12"/>
        <v>ALANA RONDON</v>
      </c>
      <c r="AB8" s="46" t="str">
        <f t="shared" si="13"/>
        <v>CSV</v>
      </c>
      <c r="AC8" s="9">
        <v>3</v>
      </c>
    </row>
    <row r="9" spans="1:32" x14ac:dyDescent="0.2">
      <c r="A9" s="75">
        <f t="shared" si="14"/>
        <v>4</v>
      </c>
      <c r="B9" s="27" t="s">
        <v>609</v>
      </c>
      <c r="C9" s="61"/>
      <c r="D9" s="179"/>
      <c r="E9" s="61"/>
      <c r="F9" s="190"/>
      <c r="G9" s="190"/>
      <c r="H9" s="190"/>
      <c r="I9" s="190"/>
      <c r="J9" s="190"/>
      <c r="K9" s="190"/>
      <c r="L9" s="190"/>
      <c r="M9" s="190">
        <v>168</v>
      </c>
      <c r="N9" s="190"/>
      <c r="O9" s="160">
        <f t="shared" si="1"/>
        <v>1</v>
      </c>
      <c r="P9" s="233">
        <f t="shared" si="2"/>
        <v>0</v>
      </c>
      <c r="Q9" s="233">
        <f t="shared" si="3"/>
        <v>0</v>
      </c>
      <c r="R9" s="233">
        <f t="shared" si="4"/>
        <v>0</v>
      </c>
      <c r="S9" s="233">
        <f t="shared" si="5"/>
        <v>0</v>
      </c>
      <c r="T9" s="233">
        <f t="shared" si="6"/>
        <v>0</v>
      </c>
      <c r="U9" s="233">
        <f t="shared" si="7"/>
        <v>0</v>
      </c>
      <c r="V9" s="233">
        <f t="shared" si="8"/>
        <v>0</v>
      </c>
      <c r="W9" s="233">
        <f t="shared" si="9"/>
        <v>156.24</v>
      </c>
      <c r="X9" s="233"/>
      <c r="Y9" s="97">
        <f t="shared" si="10"/>
        <v>156.24</v>
      </c>
      <c r="Z9" s="160">
        <f t="shared" si="11"/>
        <v>1</v>
      </c>
      <c r="AA9" s="45" t="str">
        <f t="shared" si="12"/>
        <v>ALAIA ZABALETA</v>
      </c>
      <c r="AB9" s="46">
        <f t="shared" si="13"/>
        <v>0</v>
      </c>
      <c r="AC9" s="9">
        <v>4</v>
      </c>
    </row>
    <row r="10" spans="1:32" x14ac:dyDescent="0.2">
      <c r="A10" s="75">
        <f t="shared" si="14"/>
        <v>5</v>
      </c>
      <c r="B10" s="27" t="s">
        <v>610</v>
      </c>
      <c r="C10" s="61"/>
      <c r="D10" s="179"/>
      <c r="E10" s="61"/>
      <c r="F10" s="190"/>
      <c r="G10" s="190"/>
      <c r="H10" s="190"/>
      <c r="I10" s="190"/>
      <c r="J10" s="190"/>
      <c r="K10" s="190"/>
      <c r="L10" s="190"/>
      <c r="M10" s="190">
        <v>112</v>
      </c>
      <c r="N10" s="190"/>
      <c r="O10" s="160">
        <f t="shared" si="1"/>
        <v>1</v>
      </c>
      <c r="P10" s="233">
        <f t="shared" si="2"/>
        <v>0</v>
      </c>
      <c r="Q10" s="233">
        <f t="shared" si="3"/>
        <v>0</v>
      </c>
      <c r="R10" s="233">
        <f t="shared" si="4"/>
        <v>0</v>
      </c>
      <c r="S10" s="233">
        <f t="shared" si="5"/>
        <v>0</v>
      </c>
      <c r="T10" s="233">
        <f t="shared" si="6"/>
        <v>0</v>
      </c>
      <c r="U10" s="233">
        <f t="shared" si="7"/>
        <v>0</v>
      </c>
      <c r="V10" s="233">
        <f t="shared" si="8"/>
        <v>0</v>
      </c>
      <c r="W10" s="233">
        <f t="shared" si="9"/>
        <v>104.16000000000001</v>
      </c>
      <c r="X10" s="233"/>
      <c r="Y10" s="97">
        <f t="shared" si="10"/>
        <v>104.16000000000001</v>
      </c>
      <c r="Z10" s="160">
        <f t="shared" si="11"/>
        <v>1</v>
      </c>
      <c r="AA10" s="45" t="str">
        <f t="shared" si="12"/>
        <v>JOAQUINA NORIEGA</v>
      </c>
      <c r="AB10" s="46">
        <f t="shared" si="13"/>
        <v>0</v>
      </c>
      <c r="AC10" s="9">
        <v>5</v>
      </c>
    </row>
    <row r="11" spans="1:32" x14ac:dyDescent="0.2">
      <c r="A11" s="75">
        <f t="shared" si="14"/>
        <v>6</v>
      </c>
      <c r="B11" s="27" t="s">
        <v>611</v>
      </c>
      <c r="C11" s="61" t="s">
        <v>142</v>
      </c>
      <c r="D11" s="96">
        <v>42383</v>
      </c>
      <c r="E11" s="61"/>
      <c r="F11" s="190">
        <v>176</v>
      </c>
      <c r="G11" s="190"/>
      <c r="H11" s="190"/>
      <c r="I11" s="190"/>
      <c r="J11" s="190"/>
      <c r="K11" s="190"/>
      <c r="L11" s="190"/>
      <c r="M11" s="190"/>
      <c r="N11" s="190"/>
      <c r="O11" s="160">
        <f t="shared" si="1"/>
        <v>1</v>
      </c>
      <c r="P11" s="233">
        <f t="shared" si="2"/>
        <v>77.44</v>
      </c>
      <c r="Q11" s="233">
        <f t="shared" si="3"/>
        <v>0</v>
      </c>
      <c r="R11" s="233">
        <f t="shared" si="4"/>
        <v>0</v>
      </c>
      <c r="S11" s="233">
        <f t="shared" si="5"/>
        <v>0</v>
      </c>
      <c r="T11" s="233">
        <f t="shared" si="6"/>
        <v>0</v>
      </c>
      <c r="U11" s="233">
        <f t="shared" si="7"/>
        <v>0</v>
      </c>
      <c r="V11" s="233">
        <f t="shared" si="8"/>
        <v>0</v>
      </c>
      <c r="W11" s="233">
        <f t="shared" si="9"/>
        <v>0</v>
      </c>
      <c r="X11" s="233"/>
      <c r="Y11" s="97">
        <f t="shared" si="10"/>
        <v>77.44</v>
      </c>
      <c r="Z11" s="160">
        <f t="shared" si="11"/>
        <v>1</v>
      </c>
      <c r="AA11" s="45" t="str">
        <f t="shared" si="12"/>
        <v>EVA LUNA DIAZ</v>
      </c>
      <c r="AB11" s="46" t="str">
        <f t="shared" si="13"/>
        <v>LSGC</v>
      </c>
      <c r="AC11" s="9">
        <v>6</v>
      </c>
    </row>
    <row r="12" spans="1:32" x14ac:dyDescent="0.2">
      <c r="A12" s="75">
        <f t="shared" si="14"/>
        <v>7</v>
      </c>
      <c r="B12" s="27" t="s">
        <v>612</v>
      </c>
      <c r="C12" s="61" t="s">
        <v>142</v>
      </c>
      <c r="D12" s="69">
        <v>42515</v>
      </c>
      <c r="E12" s="61"/>
      <c r="F12" s="190"/>
      <c r="G12" s="190">
        <v>63</v>
      </c>
      <c r="H12" s="190">
        <v>52.5</v>
      </c>
      <c r="I12" s="190"/>
      <c r="J12" s="190"/>
      <c r="K12" s="190"/>
      <c r="L12" s="190"/>
      <c r="M12" s="190"/>
      <c r="N12" s="190"/>
      <c r="O12" s="160">
        <f t="shared" si="1"/>
        <v>2</v>
      </c>
      <c r="P12" s="233">
        <f t="shared" si="2"/>
        <v>0</v>
      </c>
      <c r="Q12" s="233">
        <f t="shared" si="3"/>
        <v>27.72</v>
      </c>
      <c r="R12" s="233">
        <f t="shared" si="4"/>
        <v>26.775000000000002</v>
      </c>
      <c r="S12" s="233">
        <f t="shared" si="5"/>
        <v>0</v>
      </c>
      <c r="T12" s="233">
        <f t="shared" si="6"/>
        <v>0</v>
      </c>
      <c r="U12" s="233">
        <f t="shared" si="7"/>
        <v>0</v>
      </c>
      <c r="V12" s="233">
        <f t="shared" si="8"/>
        <v>0</v>
      </c>
      <c r="W12" s="233">
        <f t="shared" si="9"/>
        <v>0</v>
      </c>
      <c r="X12" s="233"/>
      <c r="Y12" s="97">
        <f t="shared" si="10"/>
        <v>54.495000000000005</v>
      </c>
      <c r="Z12" s="160">
        <f t="shared" si="11"/>
        <v>2</v>
      </c>
      <c r="AA12" s="45" t="str">
        <f t="shared" si="12"/>
        <v>GULIANA BERTONI</v>
      </c>
      <c r="AB12" s="46" t="str">
        <f t="shared" si="13"/>
        <v>LSGC</v>
      </c>
      <c r="AC12" s="9">
        <v>7</v>
      </c>
    </row>
    <row r="13" spans="1:32" x14ac:dyDescent="0.2">
      <c r="A13" s="75">
        <f t="shared" si="14"/>
        <v>8</v>
      </c>
      <c r="B13" s="27" t="s">
        <v>613</v>
      </c>
      <c r="C13" s="61" t="s">
        <v>142</v>
      </c>
      <c r="D13" s="96"/>
      <c r="E13" s="61"/>
      <c r="F13" s="190">
        <v>84</v>
      </c>
      <c r="G13" s="190"/>
      <c r="H13" s="190"/>
      <c r="I13" s="190"/>
      <c r="J13" s="190"/>
      <c r="K13" s="190"/>
      <c r="L13" s="190"/>
      <c r="M13" s="190"/>
      <c r="N13" s="190"/>
      <c r="O13" s="160">
        <f t="shared" si="1"/>
        <v>1</v>
      </c>
      <c r="P13" s="233">
        <f t="shared" si="2"/>
        <v>36.96</v>
      </c>
      <c r="Q13" s="233">
        <f t="shared" si="3"/>
        <v>0</v>
      </c>
      <c r="R13" s="233">
        <f t="shared" si="4"/>
        <v>0</v>
      </c>
      <c r="S13" s="233">
        <f t="shared" si="5"/>
        <v>0</v>
      </c>
      <c r="T13" s="233">
        <f t="shared" si="6"/>
        <v>0</v>
      </c>
      <c r="U13" s="233">
        <f t="shared" si="7"/>
        <v>0</v>
      </c>
      <c r="V13" s="233">
        <f t="shared" si="8"/>
        <v>0</v>
      </c>
      <c r="W13" s="233">
        <f t="shared" si="9"/>
        <v>0</v>
      </c>
      <c r="X13" s="233"/>
      <c r="Y13" s="97">
        <f t="shared" si="10"/>
        <v>36.96</v>
      </c>
      <c r="Z13" s="160">
        <f t="shared" si="11"/>
        <v>1</v>
      </c>
      <c r="AA13" s="45" t="str">
        <f t="shared" si="12"/>
        <v>FLORENTINA TLVE</v>
      </c>
      <c r="AB13" s="46" t="str">
        <f t="shared" si="13"/>
        <v>LSGC</v>
      </c>
      <c r="AC13" s="9">
        <v>8</v>
      </c>
    </row>
    <row r="14" spans="1:32" x14ac:dyDescent="0.2">
      <c r="A14" s="75" t="str">
        <f t="shared" si="14"/>
        <v/>
      </c>
      <c r="B14" s="27" t="s">
        <v>615</v>
      </c>
      <c r="C14" s="61" t="s">
        <v>105</v>
      </c>
      <c r="D14" s="179">
        <v>42736</v>
      </c>
      <c r="E14" s="61"/>
      <c r="F14" s="190"/>
      <c r="G14" s="190"/>
      <c r="H14" s="190"/>
      <c r="I14" s="190"/>
      <c r="J14" s="190"/>
      <c r="K14" s="190"/>
      <c r="L14" s="190"/>
      <c r="M14" s="190"/>
      <c r="N14" s="190"/>
      <c r="O14" s="160">
        <f t="shared" si="1"/>
        <v>0</v>
      </c>
      <c r="P14" s="233">
        <f t="shared" si="2"/>
        <v>0</v>
      </c>
      <c r="Q14" s="233">
        <f t="shared" si="3"/>
        <v>0</v>
      </c>
      <c r="R14" s="233">
        <f t="shared" si="4"/>
        <v>0</v>
      </c>
      <c r="S14" s="233">
        <f t="shared" si="5"/>
        <v>0</v>
      </c>
      <c r="T14" s="233">
        <f t="shared" si="6"/>
        <v>0</v>
      </c>
      <c r="U14" s="233">
        <f t="shared" si="7"/>
        <v>0</v>
      </c>
      <c r="V14" s="233">
        <f t="shared" si="8"/>
        <v>0</v>
      </c>
      <c r="W14" s="233">
        <f t="shared" si="9"/>
        <v>0</v>
      </c>
      <c r="X14" s="233"/>
      <c r="Y14" s="97">
        <f t="shared" si="10"/>
        <v>0</v>
      </c>
      <c r="Z14" s="160">
        <f t="shared" si="11"/>
        <v>0</v>
      </c>
      <c r="AA14" s="45" t="str">
        <f t="shared" si="12"/>
        <v>CRISTINA LOPEZ</v>
      </c>
      <c r="AB14" s="46" t="str">
        <f t="shared" si="13"/>
        <v>GCC</v>
      </c>
      <c r="AC14" s="9">
        <v>9</v>
      </c>
    </row>
    <row r="15" spans="1:32" x14ac:dyDescent="0.2">
      <c r="A15" s="16" t="str">
        <f t="shared" si="14"/>
        <v/>
      </c>
      <c r="B15" s="27" t="s">
        <v>614</v>
      </c>
      <c r="C15" s="61" t="s">
        <v>132</v>
      </c>
      <c r="D15" s="69"/>
      <c r="E15" s="61"/>
      <c r="F15" s="190"/>
      <c r="G15" s="190"/>
      <c r="H15" s="190"/>
      <c r="I15" s="190"/>
      <c r="J15" s="190"/>
      <c r="K15" s="190"/>
      <c r="L15" s="190"/>
      <c r="M15" s="190"/>
      <c r="N15" s="190"/>
      <c r="O15" s="160">
        <f t="shared" si="1"/>
        <v>0</v>
      </c>
      <c r="P15" s="233">
        <f t="shared" si="2"/>
        <v>0</v>
      </c>
      <c r="Q15" s="233">
        <f t="shared" si="3"/>
        <v>0</v>
      </c>
      <c r="R15" s="233">
        <f t="shared" si="4"/>
        <v>0</v>
      </c>
      <c r="S15" s="233">
        <f t="shared" si="5"/>
        <v>0</v>
      </c>
      <c r="T15" s="233">
        <f t="shared" si="6"/>
        <v>0</v>
      </c>
      <c r="U15" s="233">
        <f t="shared" si="7"/>
        <v>0</v>
      </c>
      <c r="V15" s="233">
        <f t="shared" si="8"/>
        <v>0</v>
      </c>
      <c r="W15" s="233">
        <f t="shared" si="9"/>
        <v>0</v>
      </c>
      <c r="X15" s="233"/>
      <c r="Y15" s="97">
        <f t="shared" si="10"/>
        <v>0</v>
      </c>
      <c r="Z15" s="160">
        <f t="shared" si="11"/>
        <v>0</v>
      </c>
      <c r="AA15" s="45" t="str">
        <f t="shared" si="12"/>
        <v>FABIANA IBAÑEZ</v>
      </c>
      <c r="AB15" s="46" t="str">
        <f t="shared" si="13"/>
        <v>BGC</v>
      </c>
      <c r="AC15" s="9">
        <v>10</v>
      </c>
    </row>
    <row r="16" spans="1:32" x14ac:dyDescent="0.2">
      <c r="A16" s="16" t="str">
        <f t="shared" si="14"/>
        <v/>
      </c>
      <c r="B16" s="27" t="s">
        <v>616</v>
      </c>
      <c r="C16" s="61" t="s">
        <v>136</v>
      </c>
      <c r="D16" s="179"/>
      <c r="E16" s="61"/>
      <c r="F16" s="190"/>
      <c r="G16" s="190"/>
      <c r="H16" s="190"/>
      <c r="I16" s="190"/>
      <c r="J16" s="190"/>
      <c r="K16" s="190"/>
      <c r="L16" s="190"/>
      <c r="M16" s="190"/>
      <c r="N16" s="190"/>
      <c r="O16" s="160">
        <f t="shared" si="1"/>
        <v>0</v>
      </c>
      <c r="P16" s="233">
        <f t="shared" si="2"/>
        <v>0</v>
      </c>
      <c r="Q16" s="233">
        <f t="shared" si="3"/>
        <v>0</v>
      </c>
      <c r="R16" s="233">
        <f t="shared" si="4"/>
        <v>0</v>
      </c>
      <c r="S16" s="233">
        <f t="shared" si="5"/>
        <v>0</v>
      </c>
      <c r="T16" s="233">
        <f t="shared" si="6"/>
        <v>0</v>
      </c>
      <c r="U16" s="233">
        <f t="shared" si="7"/>
        <v>0</v>
      </c>
      <c r="V16" s="233">
        <f t="shared" si="8"/>
        <v>0</v>
      </c>
      <c r="W16" s="233">
        <f t="shared" si="9"/>
        <v>0</v>
      </c>
      <c r="X16" s="233"/>
      <c r="Y16" s="97">
        <f t="shared" si="10"/>
        <v>0</v>
      </c>
      <c r="Z16" s="160">
        <f t="shared" si="11"/>
        <v>0</v>
      </c>
      <c r="AA16" s="45" t="str">
        <f t="shared" si="12"/>
        <v>RUTH RODRIGUEZ</v>
      </c>
      <c r="AB16" s="46" t="str">
        <f t="shared" si="13"/>
        <v>SMCC</v>
      </c>
      <c r="AC16" s="9">
        <v>11</v>
      </c>
    </row>
    <row r="17" spans="1:29" x14ac:dyDescent="0.2">
      <c r="A17" s="16" t="str">
        <f t="shared" si="14"/>
        <v/>
      </c>
      <c r="B17" s="55"/>
      <c r="C17" s="64"/>
      <c r="D17" s="128"/>
      <c r="E17" s="61" t="str">
        <f>IF(($A$4-D17)/365.25&gt;18,"",IF(($A$4-D17)/365.25&gt;15,"JUV",IF(($A$4-D17)/365.25&gt;13,"PJUV",IF(($A$4-D17)/365.25&gt;11,"INF D",IF(($A$4-D17)/365.25&gt;9,"INF C",IF(($A$4-D17)/365.25&gt;7,"INF B","INF A"))))))</f>
        <v/>
      </c>
      <c r="F17" s="151"/>
      <c r="G17" s="151"/>
      <c r="H17" s="151"/>
      <c r="I17" s="151"/>
      <c r="J17" s="151"/>
      <c r="K17" s="151"/>
      <c r="L17" s="151"/>
      <c r="M17" s="151"/>
      <c r="N17" s="151"/>
      <c r="O17" s="207">
        <f t="shared" ref="O17:O19" si="15">COUNT(E17:N17)</f>
        <v>0</v>
      </c>
      <c r="P17" s="233">
        <f t="shared" ref="P17:P19" si="16">+IF($B$5-P$5&lt;365/12,F17,IF($B$5-P$5&lt;365*2/12,F17*0.93,IF($B$5-P$5&lt;365*3/12,F17*0.86,IF($B$5-P$5&lt;365*4/12,F17*0.79,IF($B$5-P$5&lt;365*5/12,F17*0.72,IF($B$5-P$5&lt;365*6/12,F17*0.65,IF($B$5-P$5&lt;365*7/12,F17*0.58,IF($B$5-P$5&lt;365*8/12,F17*0.51,0))))))))+IF($B$5-P$5&gt;365,0,IF($B$5-P$5&gt;365*11/12,F17*0.23,IF($B$5-P$5&gt;365*10/12,F17*0.3,IF($B$5-P$5&gt;365*9/12,F17*0.37,IF($B$5-P$5&gt;365*8/12,F17*0.44,0)))))</f>
        <v>0</v>
      </c>
      <c r="Q17" s="168">
        <f t="shared" ref="Q17:Q19" si="17">+IF($B$5-Q$5&lt;365/12,G17,IF($B$5-Q$5&lt;365*2/12,G17*0.93,IF($B$5-Q$5&lt;365*3/12,G17*0.86,IF($B$5-Q$5&lt;365*4/12,G17*0.79,IF($B$5-Q$5&lt;365*5/12,G17*0.72,IF($B$5-Q$5&lt;365*6/12,G17*0.65,IF($B$5-Q$5&lt;365*7/12,G17*0.58,IF($B$5-Q$5&lt;365*8/12,G17*0.51,0))))))))+IF($B$5-Q$5&gt;365,0,IF($B$5-Q$5&gt;365*11/12,G17*0.23,IF($B$5-Q$5&gt;365*10/12,G17*0.3,IF($B$5-Q$5&gt;365*9/12,G17*0.37,IF($B$5-Q$5&gt;365*8/12,G17*0.44,0)))))</f>
        <v>0</v>
      </c>
      <c r="R17" s="168">
        <f t="shared" ref="R17:R19" si="18">+IF($B$5-R$5&lt;365/12,H17,IF($B$5-R$5&lt;365*2/12,H17*0.93,IF($B$5-R$5&lt;365*3/12,H17*0.86,IF($B$5-R$5&lt;365*4/12,H17*0.79,IF($B$5-R$5&lt;365*5/12,H17*0.72,IF($B$5-R$5&lt;365*6/12,H17*0.65,IF($B$5-R$5&lt;365*7/12,H17*0.58,IF($B$5-R$5&lt;365*8/12,H17*0.51,0))))))))+IF($B$5-R$5&gt;365,0,IF($B$5-R$5&gt;365*11/12,H17*0.23,IF($B$5-R$5&gt;365*10/12,H17*0.3,IF($B$5-R$5&gt;365*9/12,H17*0.37,IF($B$5-R$5&gt;365*8/12,H17*0.44,0)))))</f>
        <v>0</v>
      </c>
      <c r="S17" s="168">
        <f t="shared" ref="S17:S19" si="19">+IF($B$5-S$5&lt;365/12,I17,IF($B$5-S$5&lt;365*2/12,I17*0.93,IF($B$5-S$5&lt;365*3/12,I17*0.86,IF($B$5-S$5&lt;365*4/12,I17*0.79,IF($B$5-S$5&lt;365*5/12,I17*0.72,IF($B$5-S$5&lt;365*6/12,I17*0.65,IF($B$5-S$5&lt;365*7/12,I17*0.58,IF($B$5-S$5&lt;365*8/12,I17*0.51,0))))))))+IF($B$5-S$5&gt;365,0,IF($B$5-S$5&gt;365*11/12,I17*0.23,IF($B$5-S$5&gt;365*10/12,I17*0.3,IF($B$5-S$5&gt;365*9/12,I17*0.37,IF($B$5-S$5&gt;365*8/12,I17*0.44,0)))))</f>
        <v>0</v>
      </c>
      <c r="T17" s="168">
        <f t="shared" ref="T17:T19" si="20">+IF($B$5-T$5&lt;365/12,J17,IF($B$5-T$5&lt;365*2/12,J17*0.93,IF($B$5-T$5&lt;365*3/12,J17*0.86,IF($B$5-T$5&lt;365*4/12,J17*0.79,IF($B$5-T$5&lt;365*5/12,J17*0.72,IF($B$5-T$5&lt;365*6/12,J17*0.65,IF($B$5-T$5&lt;365*7/12,J17*0.58,IF($B$5-T$5&lt;365*8/12,J17*0.51,0))))))))+IF($B$5-T$5&gt;365,0,IF($B$5-T$5&gt;365*11/12,J17*0.23,IF($B$5-T$5&gt;365*10/12,J17*0.3,IF($B$5-T$5&gt;365*9/12,J17*0.37,IF($B$5-T$5&gt;365*8/12,J17*0.44,0)))))</f>
        <v>0</v>
      </c>
      <c r="U17" s="168">
        <f t="shared" ref="U17:U19" si="21">+IF($B$5-U$5&lt;365/12,K17,IF($B$5-U$5&lt;365*2/12,K17*0.93,IF($B$5-U$5&lt;365*3/12,K17*0.86,IF($B$5-U$5&lt;365*4/12,K17*0.79,IF($B$5-U$5&lt;365*5/12,K17*0.72,IF($B$5-U$5&lt;365*6/12,K17*0.65,IF($B$5-U$5&lt;365*7/12,K17*0.58,IF($B$5-U$5&lt;365*8/12,K17*0.51,0))))))))+IF($B$5-U$5&gt;365,0,IF($B$5-U$5&gt;365*11/12,K17*0.23,IF($B$5-U$5&gt;365*10/12,K17*0.3,IF($B$5-U$5&gt;365*9/12,K17*0.37,IF($B$5-U$5&gt;365*8/12,K17*0.44,0)))))</f>
        <v>0</v>
      </c>
      <c r="V17" s="168">
        <f t="shared" ref="V17:V19" si="22">+IF($B$5-V$5&lt;365/12,L17,IF($B$5-V$5&lt;365*2/12,L17*0.93,IF($B$5-V$5&lt;365*3/12,L17*0.86,IF($B$5-V$5&lt;365*4/12,L17*0.79,IF($B$5-V$5&lt;365*5/12,L17*0.72,IF($B$5-V$5&lt;365*6/12,L17*0.65,IF($B$5-V$5&lt;365*7/12,L17*0.58,IF($B$5-V$5&lt;365*8/12,L17*0.51,0))))))))+IF($B$5-V$5&gt;365,0,IF($B$5-V$5&gt;365*11/12,L17*0.23,IF($B$5-V$5&gt;365*10/12,L17*0.3,IF($B$5-V$5&gt;365*9/12,L17*0.37,IF($B$5-V$5&gt;365*8/12,L17*0.44,0)))))</f>
        <v>0</v>
      </c>
      <c r="W17" s="168">
        <f t="shared" ref="W17:W19" si="23">+IF($B$5-W$5&lt;365/12,M17,IF($B$5-W$5&lt;365*2/12,M17*0.93,IF($B$5-W$5&lt;365*3/12,M17*0.86,IF($B$5-W$5&lt;365*4/12,M17*0.79,IF($B$5-W$5&lt;365*5/12,M17*0.72,IF($B$5-W$5&lt;365*6/12,M17*0.65,IF($B$5-W$5&lt;365*7/12,M17*0.58,IF($B$5-W$5&lt;365*8/12,M17*0.51,0))))))))+IF($B$5-W$5&gt;365,0,IF($B$5-W$5&gt;365*11/12,M17*0.23,IF($B$5-W$5&gt;365*10/12,M17*0.3,IF($B$5-W$5&gt;365*9/12,M17*0.37,IF($B$5-W$5&gt;365*8/12,M17*0.44,0)))))</f>
        <v>0</v>
      </c>
      <c r="X17" s="168"/>
      <c r="Y17" s="97">
        <f t="shared" ref="Y17:Y19" si="24">SUM(P17:X17)</f>
        <v>0</v>
      </c>
      <c r="Z17" s="207">
        <f t="shared" ref="Z17:Z19" si="25">+O17</f>
        <v>0</v>
      </c>
      <c r="AA17" s="45">
        <f t="shared" si="12"/>
        <v>0</v>
      </c>
      <c r="AB17" s="46">
        <f t="shared" si="13"/>
        <v>0</v>
      </c>
      <c r="AC17" s="9">
        <v>12</v>
      </c>
    </row>
    <row r="18" spans="1:29" x14ac:dyDescent="0.2">
      <c r="A18" s="16" t="str">
        <f t="shared" si="14"/>
        <v/>
      </c>
      <c r="B18" s="55"/>
      <c r="C18" s="64"/>
      <c r="D18" s="282"/>
      <c r="E18" s="61" t="str">
        <f>IF(($A$4-D18)/365.25&gt;18,"",IF(($A$4-D18)/365.25&gt;15,"JUV",IF(($A$4-D18)/365.25&gt;13,"PJUV",IF(($A$4-D18)/365.25&gt;11,"INF D",IF(($A$4-D18)/365.25&gt;9,"INF C",IF(($A$4-D18)/365.25&gt;7,"INF B","INF A"))))))</f>
        <v/>
      </c>
      <c r="F18" s="151"/>
      <c r="G18" s="151"/>
      <c r="H18" s="151"/>
      <c r="I18" s="151"/>
      <c r="J18" s="151"/>
      <c r="K18" s="151"/>
      <c r="L18" s="151"/>
      <c r="M18" s="151"/>
      <c r="N18" s="151"/>
      <c r="O18" s="207">
        <f t="shared" si="15"/>
        <v>0</v>
      </c>
      <c r="P18" s="233">
        <f t="shared" si="16"/>
        <v>0</v>
      </c>
      <c r="Q18" s="168">
        <f t="shared" si="17"/>
        <v>0</v>
      </c>
      <c r="R18" s="168">
        <f t="shared" si="18"/>
        <v>0</v>
      </c>
      <c r="S18" s="168">
        <f t="shared" si="19"/>
        <v>0</v>
      </c>
      <c r="T18" s="168">
        <f t="shared" si="20"/>
        <v>0</v>
      </c>
      <c r="U18" s="168">
        <f t="shared" si="21"/>
        <v>0</v>
      </c>
      <c r="V18" s="168">
        <f t="shared" si="22"/>
        <v>0</v>
      </c>
      <c r="W18" s="168">
        <f t="shared" si="23"/>
        <v>0</v>
      </c>
      <c r="X18" s="168"/>
      <c r="Y18" s="97">
        <f t="shared" si="24"/>
        <v>0</v>
      </c>
      <c r="Z18" s="207">
        <f t="shared" si="25"/>
        <v>0</v>
      </c>
      <c r="AA18" s="45">
        <f t="shared" si="12"/>
        <v>0</v>
      </c>
      <c r="AB18" s="46">
        <f t="shared" si="13"/>
        <v>0</v>
      </c>
      <c r="AC18" s="9">
        <v>13</v>
      </c>
    </row>
    <row r="19" spans="1:29" ht="13.5" thickBot="1" x14ac:dyDescent="0.25">
      <c r="A19" s="16" t="str">
        <f t="shared" si="14"/>
        <v/>
      </c>
      <c r="B19" s="54"/>
      <c r="C19" s="78"/>
      <c r="D19" s="362"/>
      <c r="E19" s="78"/>
      <c r="F19" s="199"/>
      <c r="G19" s="199"/>
      <c r="H19" s="199"/>
      <c r="I19" s="199"/>
      <c r="J19" s="199"/>
      <c r="K19" s="199"/>
      <c r="L19" s="199"/>
      <c r="M19" s="199"/>
      <c r="N19" s="199"/>
      <c r="O19" s="208">
        <f t="shared" si="15"/>
        <v>0</v>
      </c>
      <c r="P19" s="191">
        <f t="shared" si="16"/>
        <v>0</v>
      </c>
      <c r="Q19" s="191">
        <f t="shared" si="17"/>
        <v>0</v>
      </c>
      <c r="R19" s="191">
        <f t="shared" si="18"/>
        <v>0</v>
      </c>
      <c r="S19" s="191">
        <f t="shared" si="19"/>
        <v>0</v>
      </c>
      <c r="T19" s="191">
        <f t="shared" si="20"/>
        <v>0</v>
      </c>
      <c r="U19" s="191">
        <f t="shared" si="21"/>
        <v>0</v>
      </c>
      <c r="V19" s="191">
        <f t="shared" si="22"/>
        <v>0</v>
      </c>
      <c r="W19" s="191">
        <f t="shared" si="23"/>
        <v>0</v>
      </c>
      <c r="X19" s="191"/>
      <c r="Y19" s="204">
        <f t="shared" si="24"/>
        <v>0</v>
      </c>
      <c r="Z19" s="208">
        <f t="shared" si="25"/>
        <v>0</v>
      </c>
      <c r="AA19" s="47">
        <f t="shared" si="12"/>
        <v>0</v>
      </c>
      <c r="AB19" s="48">
        <f t="shared" si="13"/>
        <v>0</v>
      </c>
      <c r="AC19" s="9">
        <v>14</v>
      </c>
    </row>
    <row r="20" spans="1:29" x14ac:dyDescent="0.2">
      <c r="AC20" s="9">
        <v>15</v>
      </c>
    </row>
  </sheetData>
  <sortState xmlns:xlrd2="http://schemas.microsoft.com/office/spreadsheetml/2017/richdata2" ref="B6:Z16">
    <sortCondition descending="1" ref="Y6:Y16"/>
    <sortCondition ref="B6:B16"/>
  </sortState>
  <mergeCells count="8">
    <mergeCell ref="O2:X2"/>
    <mergeCell ref="Z4:Z5"/>
    <mergeCell ref="O4:O5"/>
    <mergeCell ref="C4:C5"/>
    <mergeCell ref="D4:D5"/>
    <mergeCell ref="E4:E5"/>
    <mergeCell ref="F3:N3"/>
    <mergeCell ref="E2:N2"/>
  </mergeCells>
  <conditionalFormatting sqref="B4 O6:AB19">
    <cfRule type="cellIs" dxfId="0" priority="1" operator="equal">
      <formula>0</formula>
    </cfRule>
  </conditionalFormatting>
  <printOptions horizontalCentered="1"/>
  <pageMargins left="0" right="0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4:CZ68"/>
  <sheetViews>
    <sheetView showGridLines="0" showRowColHeaders="0" showZeros="0" showOutlineSymbols="0" topLeftCell="A2" zoomScale="80" zoomScaleNormal="80" workbookViewId="0">
      <pane xSplit="5" ySplit="6" topLeftCell="AK8" activePane="bottomRight" state="frozenSplit"/>
      <selection pane="topRight" activeCell="AE2" sqref="AE2"/>
      <selection pane="bottomLeft" activeCell="A6" sqref="A6"/>
      <selection pane="bottomRight" activeCell="B6" sqref="B6"/>
    </sheetView>
  </sheetViews>
  <sheetFormatPr defaultColWidth="11.7109375" defaultRowHeight="15" x14ac:dyDescent="0.25"/>
  <cols>
    <col min="1" max="1" width="3.7109375" style="7" customWidth="1"/>
    <col min="2" max="2" width="33.140625" style="5" customWidth="1"/>
    <col min="3" max="3" width="6.42578125" style="1" customWidth="1"/>
    <col min="4" max="4" width="10.5703125" style="1" customWidth="1"/>
    <col min="5" max="5" width="9.42578125" style="1" customWidth="1"/>
    <col min="6" max="51" width="9.140625" style="1" customWidth="1"/>
    <col min="52" max="52" width="7.28515625" style="9" customWidth="1"/>
    <col min="53" max="98" width="9.140625" style="1" customWidth="1"/>
    <col min="99" max="99" width="10.5703125" style="1" customWidth="1"/>
    <col min="100" max="100" width="6.7109375" style="1" customWidth="1"/>
    <col min="101" max="101" width="30.28515625" style="1" customWidth="1"/>
    <col min="102" max="102" width="7.140625" style="1" customWidth="1"/>
    <col min="103" max="103" width="3.42578125" style="1" customWidth="1"/>
    <col min="104" max="104" width="6" style="1" customWidth="1"/>
    <col min="105" max="16384" width="11.7109375" style="1"/>
  </cols>
  <sheetData>
    <row r="4" spans="1:104" s="297" customFormat="1" ht="15.75" x14ac:dyDescent="0.2">
      <c r="A4" s="348"/>
      <c r="B4" s="296"/>
      <c r="C4" s="296"/>
      <c r="D4" s="296"/>
      <c r="E4" s="428" t="s">
        <v>199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 t="s">
        <v>200</v>
      </c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428"/>
      <c r="CQ4" s="428"/>
      <c r="CR4" s="428"/>
      <c r="CS4" s="428"/>
      <c r="CT4" s="428"/>
      <c r="CU4" s="296"/>
      <c r="CV4" s="348"/>
      <c r="CW4" s="348"/>
      <c r="CX4" s="348"/>
    </row>
    <row r="5" spans="1:104" ht="21" thickBot="1" x14ac:dyDescent="0.35">
      <c r="B5" s="286"/>
      <c r="C5" s="286"/>
      <c r="D5" s="286"/>
      <c r="E5" s="28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287" t="s">
        <v>201</v>
      </c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29"/>
      <c r="BX5" s="429"/>
      <c r="BY5" s="429"/>
      <c r="BZ5" s="429"/>
      <c r="CA5" s="429"/>
      <c r="CB5" s="429"/>
      <c r="CC5" s="429"/>
      <c r="CD5" s="429"/>
      <c r="CE5" s="429"/>
      <c r="CF5" s="429"/>
      <c r="CG5" s="429"/>
      <c r="CH5" s="429"/>
      <c r="CI5" s="429"/>
      <c r="CJ5" s="429"/>
      <c r="CK5" s="429"/>
      <c r="CL5" s="429"/>
      <c r="CM5" s="429"/>
      <c r="CN5" s="429"/>
      <c r="CO5" s="429"/>
      <c r="CP5" s="429"/>
      <c r="CQ5" s="429"/>
      <c r="CR5" s="429"/>
      <c r="CS5" s="429"/>
      <c r="CT5" s="429"/>
      <c r="CU5" s="287"/>
      <c r="CV5" s="106"/>
      <c r="CW5" s="49"/>
      <c r="CX5" s="49"/>
    </row>
    <row r="6" spans="1:104" s="2" customFormat="1" ht="154.5" customHeight="1" x14ac:dyDescent="0.2">
      <c r="A6" s="19">
        <f>+'Juv. Masculino'!A4</f>
        <v>44926</v>
      </c>
      <c r="B6" s="231" t="s">
        <v>202</v>
      </c>
      <c r="C6" s="430" t="s">
        <v>3</v>
      </c>
      <c r="D6" s="432" t="s">
        <v>4</v>
      </c>
      <c r="E6" s="434" t="s">
        <v>203</v>
      </c>
      <c r="F6" s="115" t="s">
        <v>204</v>
      </c>
      <c r="G6" s="115" t="s">
        <v>10</v>
      </c>
      <c r="H6" s="115" t="s">
        <v>12</v>
      </c>
      <c r="I6" s="115" t="s">
        <v>205</v>
      </c>
      <c r="J6" s="115" t="s">
        <v>16</v>
      </c>
      <c r="K6" s="115" t="s">
        <v>18</v>
      </c>
      <c r="L6" s="115" t="s">
        <v>206</v>
      </c>
      <c r="M6" s="115" t="s">
        <v>207</v>
      </c>
      <c r="N6" s="115" t="s">
        <v>208</v>
      </c>
      <c r="O6" s="115" t="s">
        <v>29</v>
      </c>
      <c r="P6" s="115" t="s">
        <v>209</v>
      </c>
      <c r="Q6" s="115" t="s">
        <v>210</v>
      </c>
      <c r="R6" s="115" t="s">
        <v>211</v>
      </c>
      <c r="S6" s="115" t="s">
        <v>212</v>
      </c>
      <c r="T6" s="115" t="s">
        <v>213</v>
      </c>
      <c r="U6" s="115" t="s">
        <v>214</v>
      </c>
      <c r="V6" s="115" t="s">
        <v>44</v>
      </c>
      <c r="W6" s="115" t="s">
        <v>215</v>
      </c>
      <c r="X6" s="115" t="s">
        <v>216</v>
      </c>
      <c r="Y6" s="115" t="s">
        <v>217</v>
      </c>
      <c r="Z6" s="115" t="s">
        <v>47</v>
      </c>
      <c r="AA6" s="115" t="s">
        <v>49</v>
      </c>
      <c r="AB6" s="115" t="s">
        <v>49</v>
      </c>
      <c r="AC6" s="115" t="s">
        <v>52</v>
      </c>
      <c r="AD6" s="115" t="s">
        <v>218</v>
      </c>
      <c r="AE6" s="115" t="s">
        <v>219</v>
      </c>
      <c r="AF6" s="115" t="s">
        <v>220</v>
      </c>
      <c r="AG6" s="115" t="s">
        <v>221</v>
      </c>
      <c r="AH6" s="115" t="s">
        <v>222</v>
      </c>
      <c r="AI6" s="115" t="s">
        <v>223</v>
      </c>
      <c r="AJ6" s="115" t="s">
        <v>75</v>
      </c>
      <c r="AK6" s="115" t="s">
        <v>224</v>
      </c>
      <c r="AL6" s="115" t="s">
        <v>77</v>
      </c>
      <c r="AM6" s="115" t="s">
        <v>225</v>
      </c>
      <c r="AN6" s="115" t="s">
        <v>226</v>
      </c>
      <c r="AO6" s="115" t="s">
        <v>227</v>
      </c>
      <c r="AP6" s="115" t="s">
        <v>228</v>
      </c>
      <c r="AQ6" s="115" t="s">
        <v>229</v>
      </c>
      <c r="AR6" s="115" t="s">
        <v>90</v>
      </c>
      <c r="AS6" s="115" t="s">
        <v>230</v>
      </c>
      <c r="AT6" s="115" t="s">
        <v>231</v>
      </c>
      <c r="AU6" s="115" t="s">
        <v>232</v>
      </c>
      <c r="AV6" s="115" t="s">
        <v>97</v>
      </c>
      <c r="AW6" s="115" t="s">
        <v>617</v>
      </c>
      <c r="AX6" s="115" t="s">
        <v>619</v>
      </c>
      <c r="AY6" s="115"/>
      <c r="AZ6" s="425" t="s">
        <v>98</v>
      </c>
      <c r="BA6" s="112" t="str">
        <f t="shared" ref="BA6:BJ7" si="0">+F6</f>
        <v>WAGR  International Golf Championship, The Biltmore, Coral Gables, Miami             6050 yds</v>
      </c>
      <c r="BB6" s="112" t="str">
        <f t="shared" si="0"/>
        <v>FVG   ProAm Junko Golf Club 2023  El Junko</v>
      </c>
      <c r="BC6" s="112" t="str">
        <f t="shared" si="0"/>
        <v>FPG    WAGR  Torneo Internacional de Menores Lima Golf 2023, Peru</v>
      </c>
      <c r="BD6" s="112" t="str">
        <f t="shared" si="0"/>
        <v>FVG   WAGR  Clasificatorio Sudamericano Juvenil 2023, CCC y LCC  6348 / 6458 yds</v>
      </c>
      <c r="BE6" s="112" t="str">
        <f t="shared" si="0"/>
        <v xml:space="preserve">FChG  Abierto Las Brisas Santo Domingo, Chile  </v>
      </c>
      <c r="BF6" s="112" t="str">
        <f t="shared" si="0"/>
        <v>FVG Torneo Amateur Los Anaucos GC, Los Anaucos, Miranda   5662 yds</v>
      </c>
      <c r="BG6" s="112" t="str">
        <f t="shared" si="0"/>
        <v>FVG     WAGR  Torneo Juvenil Junko Golf Club, Gira IJGA  6000 yds</v>
      </c>
      <c r="BH6" s="112" t="str">
        <f t="shared" si="0"/>
        <v>FVG    WAGR XXXVIII  Abierto de Venezuel, Guataparacc., Guataparo, Valencia   6000 yds</v>
      </c>
      <c r="BI6" s="112" t="str">
        <f t="shared" si="0"/>
        <v>WAGR   FSG   Campeonato Sudamericano Juvenil 2023, Cochabamba CC., Cochabamba, Bolivia  5824 yds</v>
      </c>
      <c r="BJ6" s="112" t="str">
        <f t="shared" si="0"/>
        <v>FVG  !ra Parada Gira Juvenil de Oriente, PLC CC., Pto La Cruz Anzoategui</v>
      </c>
      <c r="BK6" s="112" t="str">
        <f t="shared" ref="BK6:BT7" si="1">+P6</f>
        <v xml:space="preserve">FChG Abierto Los Lirios, Club de Golf Los Lirios, Rancagua, Chile </v>
      </c>
      <c r="BL6" s="112" t="str">
        <f t="shared" si="1"/>
        <v>AJGA  Visit Sebring Preview, Deer Run Golg Course, Sebring, FL  5599 yds</v>
      </c>
      <c r="BM6" s="112" t="str">
        <f t="shared" si="1"/>
        <v>FVG    WAGR  Torneo Amateur LCC, Lagunita CC., El Hatillo 6100 yds</v>
      </c>
      <c r="BN6" s="112" t="str">
        <f t="shared" si="1"/>
        <v>FChG  Abierto Las Araucarias. Club de Golf Las Araucarias. Chile,  6572 yds</v>
      </c>
      <c r="BO6" s="112" t="str">
        <f t="shared" si="1"/>
        <v>FVG    WAGR   Torneo Juvenil IZCC - Gira IJGA, Izcaragua CC.,  5982 yds</v>
      </c>
      <c r="BP6" s="112" t="str">
        <f t="shared" si="1"/>
        <v>FVG   WADR Torneo Amatarur FVG CCC, Caracas CC.        6000 yds</v>
      </c>
      <c r="BQ6" s="112" t="str">
        <f t="shared" si="1"/>
        <v>FChG $to Torneo de Menores 2023, Club de Golf Las Brisas de Chicureo "Copa Visa", Chile</v>
      </c>
      <c r="BR6" s="112" t="str">
        <f t="shared" si="1"/>
        <v>FVG    WAGR   Torneo Juvenil FVG Gira IJGA, Guataparo CC, Valencia 6258 yds</v>
      </c>
      <c r="BS6" s="112" t="str">
        <f t="shared" si="1"/>
        <v>FVG     WAGR   Torneo Amateur FVG IZCC, Izcaragua CC.   5872 yds</v>
      </c>
      <c r="BT6" s="112" t="str">
        <f t="shared" si="1"/>
        <v>WAGR   AJGA  Nico Open Cluba Campestre de Medellin, Colombia 6000-6200 yards</v>
      </c>
      <c r="BU6" s="112" t="str">
        <f t="shared" ref="BU6:CD7" si="2">+Z6</f>
        <v>FChG  Abierto de Marbella , Marbella CC, Puchuncavi</v>
      </c>
      <c r="BV6" s="112" t="str">
        <f t="shared" si="2"/>
        <v>FVG    WAGR   Campeonato Nacional Match Play 2023, Caracas CC, 6200 yds</v>
      </c>
      <c r="BW6" s="112" t="str">
        <f t="shared" si="2"/>
        <v>FVG    WAGR   Campeonato Nacional Match Play 2023, Caracas CC, 6200 yds</v>
      </c>
      <c r="BX6" s="112" t="str">
        <f t="shared" si="2"/>
        <v>FVG   WAGR  Torneo Amateur FVG San Miguel CC., Maturin</v>
      </c>
      <c r="BY6" s="112" t="str">
        <f t="shared" si="2"/>
        <v>FVG    WAGR  Torneo Amateur  JGC  6000 yds</v>
      </c>
      <c r="BZ6" s="112" t="str">
        <f t="shared" si="2"/>
        <v>HJGT Orange County National Summer Jr. Open, Orangr County National Gc., FL.,   5736 yds</v>
      </c>
      <c r="CA6" s="112" t="str">
        <f t="shared" si="2"/>
        <v>FVG    WAGR  Abierto VAGC, Valle Arroba GC, Caracas,   6100 yds</v>
      </c>
      <c r="CB6" s="112" t="str">
        <f t="shared" si="2"/>
        <v>WAGR   FChG Campmpeonato Juvenil de Chile, Hacienda de Chicureo GC, Chile, 6000 yds</v>
      </c>
      <c r="CC6" s="112" t="str">
        <f t="shared" si="2"/>
        <v>FVG      Torneo Juvenil  Gira IJGA, Marriott Maracay  5800 yds</v>
      </c>
      <c r="CD6" s="112" t="str">
        <f t="shared" si="2"/>
        <v>FVG   WAGR  Abierto Lagunita 2023, Lagunita GC., El Hatillo 6200 yds</v>
      </c>
      <c r="CE6" s="112" t="str">
        <f t="shared" ref="CE6:CN7" si="3">+AJ6</f>
        <v>FVG     WAGR   18th Abierto de Barquisimeto, Barquisimeto GC, Lara</v>
      </c>
      <c r="CF6" s="112" t="str">
        <f t="shared" si="3"/>
        <v xml:space="preserve">WAGR FChG  Abierto Brisas de Chicureo, Club de Golf Brisas de Chicureo, Chile,  5900 yds </v>
      </c>
      <c r="CG6" s="112" t="str">
        <f t="shared" si="3"/>
        <v xml:space="preserve">FVG  III Parada Gira Oriental de Golf Menor, La Salina GC, Lecherias </v>
      </c>
      <c r="CH6" s="112" t="str">
        <f t="shared" si="3"/>
        <v>FVG    WAGR   Nacional Juvenil 2023. VAGC,   6000 yds</v>
      </c>
      <c r="CI6" s="112" t="str">
        <f t="shared" si="3"/>
        <v>FSGA 12th FJT Tour Champ, Lakewood Nat GC. Lakewood Ranch, Commodore Course, FL 5934 yds</v>
      </c>
      <c r="CJ6" s="112" t="str">
        <f t="shared" si="3"/>
        <v xml:space="preserve">FVG    WAGR  Campeonato Nacional Amateur GCC, Valencia  6200 yds  </v>
      </c>
      <c r="CK6" s="112" t="str">
        <f t="shared" si="3"/>
        <v>FChG  Abierto La Hacienda de Chicureo, Chile  5301  yds</v>
      </c>
      <c r="CL6" s="112" t="str">
        <f t="shared" si="3"/>
        <v>FVG     Invitacional Juvenil LCC  Lagunita CC, La Lagunita  6200 yds</v>
      </c>
      <c r="CM6" s="112" t="str">
        <f t="shared" si="3"/>
        <v>FVG    WAGR   Internacional Juvenil Guataparo CC 2023  6550 yds</v>
      </c>
      <c r="CN6" s="112" t="str">
        <f t="shared" si="3"/>
        <v>WAGR   WALA 2023  San Isidro Gol Club, Fatima Argentina</v>
      </c>
      <c r="CO6" s="112" t="str">
        <f t="shared" ref="CO6:CX7" si="4">+AT6</f>
        <v>FSG    WAGR   COPA Andes 2023, Cali Colombia</v>
      </c>
      <c r="CP6" s="112" t="str">
        <f t="shared" si="4"/>
        <v>FVG    WAGR   XIII Abierto sambil 2023, izcaragua CC   6300 YDS</v>
      </c>
      <c r="CQ6" s="112" t="str">
        <f t="shared" si="4"/>
        <v>FChg  Abierto -de Chile Club de Golf La Dehesa, La Barnechea, Chile,  6875 yds</v>
      </c>
      <c r="CR6" s="112" t="str">
        <f t="shared" si="4"/>
        <v>FVG    WAGR  Cierre Gira Juvenil Oriente, San Miguel CC, Maturin   6500 yds</v>
      </c>
      <c r="CS6" s="112" t="str">
        <f t="shared" si="4"/>
        <v>FChg  Abierto de Polo, club de Polo y Equitacion, Chile 5787 ydsw</v>
      </c>
      <c r="CT6" s="112">
        <f t="shared" si="4"/>
        <v>0</v>
      </c>
      <c r="CU6" s="155" t="s">
        <v>99</v>
      </c>
      <c r="CV6" s="425" t="s">
        <v>98</v>
      </c>
      <c r="CW6" s="347" t="s">
        <v>233</v>
      </c>
      <c r="CX6" s="347"/>
    </row>
    <row r="7" spans="1:104" s="2" customFormat="1" ht="18.75" thickBot="1" x14ac:dyDescent="0.25">
      <c r="A7" s="6"/>
      <c r="B7" s="223">
        <f>+'Juv. Masculino'!B5</f>
        <v>45287</v>
      </c>
      <c r="C7" s="431"/>
      <c r="D7" s="433"/>
      <c r="E7" s="435"/>
      <c r="F7" s="172">
        <v>44932</v>
      </c>
      <c r="G7" s="171">
        <v>44941</v>
      </c>
      <c r="H7" s="172">
        <v>44946</v>
      </c>
      <c r="I7" s="171">
        <v>44955</v>
      </c>
      <c r="J7" s="172">
        <v>44962</v>
      </c>
      <c r="K7" s="171">
        <v>44969</v>
      </c>
      <c r="L7" s="171">
        <v>44983</v>
      </c>
      <c r="M7" s="171">
        <v>45003</v>
      </c>
      <c r="N7" s="172">
        <v>45010</v>
      </c>
      <c r="O7" s="171">
        <v>45018</v>
      </c>
      <c r="P7" s="172">
        <v>45025</v>
      </c>
      <c r="Q7" s="172">
        <v>45032</v>
      </c>
      <c r="R7" s="171">
        <v>45032</v>
      </c>
      <c r="S7" s="172">
        <v>45032</v>
      </c>
      <c r="T7" s="171">
        <v>45039</v>
      </c>
      <c r="U7" s="171">
        <v>45046</v>
      </c>
      <c r="V7" s="172">
        <v>45060</v>
      </c>
      <c r="W7" s="171">
        <v>45060</v>
      </c>
      <c r="X7" s="171">
        <v>45067</v>
      </c>
      <c r="Y7" s="171">
        <v>45165</v>
      </c>
      <c r="Z7" s="172">
        <v>45105</v>
      </c>
      <c r="AA7" s="171">
        <v>45079</v>
      </c>
      <c r="AB7" s="171">
        <v>45081</v>
      </c>
      <c r="AC7" s="171">
        <v>45095</v>
      </c>
      <c r="AD7" s="171">
        <v>45109</v>
      </c>
      <c r="AE7" s="172">
        <v>45109</v>
      </c>
      <c r="AF7" s="172">
        <v>45122</v>
      </c>
      <c r="AG7" s="172">
        <v>45158</v>
      </c>
      <c r="AH7" s="171">
        <v>45158</v>
      </c>
      <c r="AI7" s="171">
        <v>45193</v>
      </c>
      <c r="AJ7" s="171">
        <v>45199</v>
      </c>
      <c r="AK7" s="172">
        <v>45200</v>
      </c>
      <c r="AL7" s="171">
        <v>45200</v>
      </c>
      <c r="AM7" s="171">
        <v>45207</v>
      </c>
      <c r="AN7" s="172">
        <v>45207</v>
      </c>
      <c r="AO7" s="171">
        <v>45214</v>
      </c>
      <c r="AP7" s="172">
        <v>45214</v>
      </c>
      <c r="AQ7" s="171">
        <v>45228</v>
      </c>
      <c r="AR7" s="171">
        <v>45242</v>
      </c>
      <c r="AS7" s="171">
        <v>45248</v>
      </c>
      <c r="AT7" s="171">
        <v>45255</v>
      </c>
      <c r="AU7" s="171">
        <v>45269</v>
      </c>
      <c r="AV7" s="172">
        <v>45270</v>
      </c>
      <c r="AW7" s="171">
        <v>45277</v>
      </c>
      <c r="AX7" s="171">
        <v>45277</v>
      </c>
      <c r="AY7" s="237"/>
      <c r="AZ7" s="426"/>
      <c r="BA7" s="172">
        <f t="shared" si="0"/>
        <v>44932</v>
      </c>
      <c r="BB7" s="171">
        <f t="shared" si="0"/>
        <v>44941</v>
      </c>
      <c r="BC7" s="172">
        <f t="shared" si="0"/>
        <v>44946</v>
      </c>
      <c r="BD7" s="171">
        <f t="shared" si="0"/>
        <v>44955</v>
      </c>
      <c r="BE7" s="172">
        <f t="shared" si="0"/>
        <v>44962</v>
      </c>
      <c r="BF7" s="171">
        <f t="shared" si="0"/>
        <v>44969</v>
      </c>
      <c r="BG7" s="171">
        <f t="shared" si="0"/>
        <v>44983</v>
      </c>
      <c r="BH7" s="171">
        <f t="shared" si="0"/>
        <v>45003</v>
      </c>
      <c r="BI7" s="172">
        <f t="shared" si="0"/>
        <v>45010</v>
      </c>
      <c r="BJ7" s="171">
        <f t="shared" si="0"/>
        <v>45018</v>
      </c>
      <c r="BK7" s="171">
        <f t="shared" si="1"/>
        <v>45025</v>
      </c>
      <c r="BL7" s="171">
        <f t="shared" si="1"/>
        <v>45032</v>
      </c>
      <c r="BM7" s="171">
        <f t="shared" si="1"/>
        <v>45032</v>
      </c>
      <c r="BN7" s="172">
        <f t="shared" si="1"/>
        <v>45032</v>
      </c>
      <c r="BO7" s="171">
        <f t="shared" si="1"/>
        <v>45039</v>
      </c>
      <c r="BP7" s="171">
        <f t="shared" si="1"/>
        <v>45046</v>
      </c>
      <c r="BQ7" s="172">
        <f t="shared" si="1"/>
        <v>45060</v>
      </c>
      <c r="BR7" s="171">
        <f t="shared" si="1"/>
        <v>45060</v>
      </c>
      <c r="BS7" s="171">
        <f t="shared" si="1"/>
        <v>45067</v>
      </c>
      <c r="BT7" s="171">
        <f t="shared" si="1"/>
        <v>45165</v>
      </c>
      <c r="BU7" s="172">
        <f t="shared" si="2"/>
        <v>45105</v>
      </c>
      <c r="BV7" s="171">
        <f t="shared" si="2"/>
        <v>45079</v>
      </c>
      <c r="BW7" s="171">
        <f t="shared" si="2"/>
        <v>45081</v>
      </c>
      <c r="BX7" s="171">
        <f t="shared" si="2"/>
        <v>45095</v>
      </c>
      <c r="BY7" s="171">
        <f t="shared" si="2"/>
        <v>45109</v>
      </c>
      <c r="BZ7" s="172">
        <f t="shared" si="2"/>
        <v>45109</v>
      </c>
      <c r="CA7" s="172">
        <f t="shared" si="2"/>
        <v>45122</v>
      </c>
      <c r="CB7" s="172">
        <f t="shared" si="2"/>
        <v>45158</v>
      </c>
      <c r="CC7" s="171">
        <f t="shared" si="2"/>
        <v>45158</v>
      </c>
      <c r="CD7" s="171">
        <f t="shared" si="2"/>
        <v>45193</v>
      </c>
      <c r="CE7" s="171">
        <f t="shared" si="3"/>
        <v>45199</v>
      </c>
      <c r="CF7" s="172">
        <f t="shared" si="3"/>
        <v>45200</v>
      </c>
      <c r="CG7" s="171">
        <f t="shared" si="3"/>
        <v>45200</v>
      </c>
      <c r="CH7" s="171">
        <f t="shared" si="3"/>
        <v>45207</v>
      </c>
      <c r="CI7" s="172">
        <f t="shared" si="3"/>
        <v>45207</v>
      </c>
      <c r="CJ7" s="171">
        <f t="shared" si="3"/>
        <v>45214</v>
      </c>
      <c r="CK7" s="172">
        <f t="shared" si="3"/>
        <v>45214</v>
      </c>
      <c r="CL7" s="171">
        <f t="shared" si="3"/>
        <v>45228</v>
      </c>
      <c r="CM7" s="171">
        <f t="shared" si="3"/>
        <v>45242</v>
      </c>
      <c r="CN7" s="171">
        <f t="shared" si="3"/>
        <v>45248</v>
      </c>
      <c r="CO7" s="171">
        <f t="shared" si="4"/>
        <v>45255</v>
      </c>
      <c r="CP7" s="171">
        <f t="shared" si="4"/>
        <v>45269</v>
      </c>
      <c r="CQ7" s="172">
        <f t="shared" si="4"/>
        <v>45270</v>
      </c>
      <c r="CR7" s="171">
        <f t="shared" si="4"/>
        <v>45277</v>
      </c>
      <c r="CS7" s="172">
        <f t="shared" si="4"/>
        <v>45277</v>
      </c>
      <c r="CT7" s="236">
        <f t="shared" si="4"/>
        <v>0</v>
      </c>
      <c r="CU7" s="156" t="s">
        <v>100</v>
      </c>
      <c r="CV7" s="426"/>
      <c r="CW7" s="347"/>
      <c r="CX7" s="347"/>
    </row>
    <row r="8" spans="1:104" ht="12.75" x14ac:dyDescent="0.2">
      <c r="A8" s="75">
        <f t="shared" ref="A8:A28" si="5">+IF(CU8&gt;0,+IF(CU8=CU7,A7,CY8)," ")</f>
        <v>1</v>
      </c>
      <c r="B8" s="53" t="s">
        <v>235</v>
      </c>
      <c r="C8" s="94" t="s">
        <v>109</v>
      </c>
      <c r="D8" s="411">
        <v>40104</v>
      </c>
      <c r="E8" s="196" t="str">
        <f t="shared" ref="E8:E43" si="6">IF(($A$6-D8)/365.25&gt;18,"",IF(($A$6-D8)/365.25&gt;15,"JUV",IF(($A$6-D8)/365.25&gt;13,"PJUV",IF(($A$6-D8)/365.25&gt;11,"INF D",IF(($A$6-D8)/365.25&gt;9,"INF C","INF B")))))</f>
        <v>PJUV</v>
      </c>
      <c r="F8" s="353"/>
      <c r="G8" s="353"/>
      <c r="H8" s="353"/>
      <c r="I8" s="353">
        <v>470</v>
      </c>
      <c r="J8" s="353"/>
      <c r="K8" s="353"/>
      <c r="L8" s="353">
        <v>296</v>
      </c>
      <c r="M8" s="353"/>
      <c r="N8" s="353">
        <v>250</v>
      </c>
      <c r="O8" s="353"/>
      <c r="P8" s="353"/>
      <c r="Q8" s="353"/>
      <c r="R8" s="353"/>
      <c r="S8" s="353"/>
      <c r="T8" s="353">
        <v>412</v>
      </c>
      <c r="U8" s="353"/>
      <c r="V8" s="353"/>
      <c r="W8" s="353">
        <v>312</v>
      </c>
      <c r="X8" s="353"/>
      <c r="Y8" s="353">
        <v>240</v>
      </c>
      <c r="Z8" s="353"/>
      <c r="AA8" s="353"/>
      <c r="AB8" s="353"/>
      <c r="AC8" s="353"/>
      <c r="AD8" s="353"/>
      <c r="AE8" s="353">
        <v>456</v>
      </c>
      <c r="AF8" s="353"/>
      <c r="AG8" s="353"/>
      <c r="AH8" s="353">
        <v>414</v>
      </c>
      <c r="AI8" s="353"/>
      <c r="AJ8" s="353"/>
      <c r="AK8" s="353"/>
      <c r="AL8" s="353"/>
      <c r="AM8" s="353">
        <v>270</v>
      </c>
      <c r="AN8" s="353"/>
      <c r="AO8" s="353"/>
      <c r="AP8" s="353"/>
      <c r="AQ8" s="353">
        <v>842</v>
      </c>
      <c r="AR8" s="353"/>
      <c r="AS8" s="353">
        <v>190</v>
      </c>
      <c r="AT8" s="353">
        <v>350</v>
      </c>
      <c r="AU8" s="353">
        <v>922</v>
      </c>
      <c r="AV8" s="353"/>
      <c r="AW8" s="353">
        <v>768</v>
      </c>
      <c r="AX8" s="353"/>
      <c r="AY8" s="353"/>
      <c r="AZ8" s="169">
        <f t="shared" ref="AZ8:AZ43" si="7">COUNT(E8:AY8)</f>
        <v>14</v>
      </c>
      <c r="BA8" s="164">
        <f t="shared" ref="BA8:CT8" si="8">+IF($B$7-BA$7&lt;365/12,F8,IF($B$7-BA$7&lt;365*2/12,F8*0.93,IF($B$7-BA$7&lt;365*3/12,F8*0.86,IF($B$7-BA$7&lt;365*4/12,F8*0.79,IF($B$7-BA$7&lt;365*5/12,F8*0.72,IF($B$7-BA$7&lt;365*6/12,F8*0.65,IF($B$7-BA$7&lt;365*7/12,F8*0.58,IF($B$7-BA$7&lt;365*8/12,F8*0.51,0))))))))+IF($B$7-BA$7&gt;365,0,IF($B$7-BA$7&gt;365*11/12,F8*0.23,IF($B$7-BA$7&gt;365*10/12,F8*0.3,IF($B$7-BA$7&gt;365*9/12,F8*0.37,IF($B$7-BA$7&gt;365*8/12,F8*0.44,0)))))</f>
        <v>0</v>
      </c>
      <c r="BB8" s="164">
        <f t="shared" si="8"/>
        <v>0</v>
      </c>
      <c r="BC8" s="164">
        <f t="shared" si="8"/>
        <v>0</v>
      </c>
      <c r="BD8" s="174">
        <f t="shared" si="8"/>
        <v>141</v>
      </c>
      <c r="BE8" s="164">
        <f t="shared" si="8"/>
        <v>0</v>
      </c>
      <c r="BF8" s="164">
        <f t="shared" si="8"/>
        <v>0</v>
      </c>
      <c r="BG8" s="174">
        <f t="shared" si="8"/>
        <v>109.52</v>
      </c>
      <c r="BH8" s="164">
        <f t="shared" si="8"/>
        <v>0</v>
      </c>
      <c r="BI8" s="174">
        <f t="shared" si="8"/>
        <v>92.5</v>
      </c>
      <c r="BJ8" s="164">
        <f t="shared" si="8"/>
        <v>0</v>
      </c>
      <c r="BK8" s="164">
        <f t="shared" si="8"/>
        <v>0</v>
      </c>
      <c r="BL8" s="164">
        <f t="shared" si="8"/>
        <v>0</v>
      </c>
      <c r="BM8" s="164">
        <f t="shared" si="8"/>
        <v>0</v>
      </c>
      <c r="BN8" s="164">
        <f t="shared" si="8"/>
        <v>0</v>
      </c>
      <c r="BO8" s="164">
        <f t="shared" si="8"/>
        <v>181.28</v>
      </c>
      <c r="BP8" s="164">
        <f t="shared" si="8"/>
        <v>0</v>
      </c>
      <c r="BQ8" s="164">
        <f t="shared" si="8"/>
        <v>0</v>
      </c>
      <c r="BR8" s="174">
        <f t="shared" si="8"/>
        <v>159.12</v>
      </c>
      <c r="BS8" s="164">
        <f t="shared" si="8"/>
        <v>0</v>
      </c>
      <c r="BT8" s="174">
        <f t="shared" si="8"/>
        <v>172.79999999999998</v>
      </c>
      <c r="BU8" s="164">
        <f t="shared" si="8"/>
        <v>0</v>
      </c>
      <c r="BV8" s="164">
        <f t="shared" si="8"/>
        <v>0</v>
      </c>
      <c r="BW8" s="164">
        <f t="shared" si="8"/>
        <v>0</v>
      </c>
      <c r="BX8" s="164">
        <f t="shared" si="8"/>
        <v>0</v>
      </c>
      <c r="BY8" s="164">
        <f t="shared" si="8"/>
        <v>0</v>
      </c>
      <c r="BZ8" s="164">
        <f t="shared" si="8"/>
        <v>296.40000000000003</v>
      </c>
      <c r="CA8" s="164">
        <f t="shared" si="8"/>
        <v>0</v>
      </c>
      <c r="CB8" s="164">
        <f t="shared" si="8"/>
        <v>0</v>
      </c>
      <c r="CC8" s="164">
        <f t="shared" si="8"/>
        <v>298.08</v>
      </c>
      <c r="CD8" s="164">
        <f t="shared" si="8"/>
        <v>0</v>
      </c>
      <c r="CE8" s="164">
        <f t="shared" si="8"/>
        <v>0</v>
      </c>
      <c r="CF8" s="164">
        <f t="shared" si="8"/>
        <v>0</v>
      </c>
      <c r="CG8" s="164">
        <f t="shared" si="8"/>
        <v>0</v>
      </c>
      <c r="CH8" s="164">
        <f t="shared" si="8"/>
        <v>232.2</v>
      </c>
      <c r="CI8" s="164">
        <f t="shared" si="8"/>
        <v>0</v>
      </c>
      <c r="CJ8" s="164">
        <f t="shared" si="8"/>
        <v>0</v>
      </c>
      <c r="CK8" s="164">
        <f t="shared" si="8"/>
        <v>0</v>
      </c>
      <c r="CL8" s="164">
        <f t="shared" si="8"/>
        <v>783.06000000000006</v>
      </c>
      <c r="CM8" s="164">
        <f t="shared" si="8"/>
        <v>0</v>
      </c>
      <c r="CN8" s="174">
        <f t="shared" si="8"/>
        <v>176.70000000000002</v>
      </c>
      <c r="CO8" s="164">
        <f t="shared" si="8"/>
        <v>325.5</v>
      </c>
      <c r="CP8" s="164">
        <f t="shared" si="8"/>
        <v>922</v>
      </c>
      <c r="CQ8" s="164">
        <f t="shared" si="8"/>
        <v>0</v>
      </c>
      <c r="CR8" s="164">
        <f t="shared" si="8"/>
        <v>768</v>
      </c>
      <c r="CS8" s="164">
        <f t="shared" si="8"/>
        <v>0</v>
      </c>
      <c r="CT8" s="164">
        <f t="shared" si="8"/>
        <v>0</v>
      </c>
      <c r="CU8" s="412">
        <f>SUM(BA8:CT8)-BD8-BG8-BI8-BR8-BT8-CN8</f>
        <v>3806.5199999999995</v>
      </c>
      <c r="CV8" s="169">
        <f t="shared" ref="CV8:CV13" si="9">+AZ8</f>
        <v>14</v>
      </c>
      <c r="CW8" s="120" t="str">
        <f t="shared" ref="CW8:CX13" si="10">+B8</f>
        <v>MARIA M TABLANTE</v>
      </c>
      <c r="CX8" s="50" t="str">
        <f t="shared" si="10"/>
        <v>VAGC</v>
      </c>
      <c r="CY8" s="9">
        <v>1</v>
      </c>
      <c r="CZ8" s="354">
        <f>+IF(CV8=0,0,IF(CV8&gt;8,CU8/8,CU8/CV8))</f>
        <v>475.81499999999994</v>
      </c>
    </row>
    <row r="9" spans="1:104" ht="12.75" x14ac:dyDescent="0.2">
      <c r="A9" s="75">
        <f t="shared" si="5"/>
        <v>2</v>
      </c>
      <c r="B9" s="142" t="s">
        <v>234</v>
      </c>
      <c r="C9" s="61" t="s">
        <v>107</v>
      </c>
      <c r="D9" s="355">
        <v>39039</v>
      </c>
      <c r="E9" s="86" t="str">
        <f t="shared" si="6"/>
        <v>JUV</v>
      </c>
      <c r="F9" s="100">
        <v>30</v>
      </c>
      <c r="G9" s="100"/>
      <c r="H9" s="100"/>
      <c r="I9" s="100"/>
      <c r="J9" s="100"/>
      <c r="K9" s="100"/>
      <c r="L9" s="100"/>
      <c r="M9" s="100">
        <v>210</v>
      </c>
      <c r="N9" s="100"/>
      <c r="O9" s="100">
        <v>126</v>
      </c>
      <c r="P9" s="100"/>
      <c r="Q9" s="100"/>
      <c r="R9" s="100">
        <v>94</v>
      </c>
      <c r="S9" s="100"/>
      <c r="T9" s="100"/>
      <c r="U9" s="100">
        <v>40</v>
      </c>
      <c r="V9" s="100"/>
      <c r="W9" s="100">
        <v>148</v>
      </c>
      <c r="X9" s="100">
        <v>226</v>
      </c>
      <c r="Y9" s="100"/>
      <c r="Z9" s="100"/>
      <c r="AA9" s="100">
        <v>118</v>
      </c>
      <c r="AB9" s="100">
        <v>128</v>
      </c>
      <c r="AC9" s="100">
        <v>166</v>
      </c>
      <c r="AD9" s="100">
        <v>392</v>
      </c>
      <c r="AE9" s="100"/>
      <c r="AF9" s="100">
        <v>326</v>
      </c>
      <c r="AG9" s="100"/>
      <c r="AH9" s="100">
        <v>182</v>
      </c>
      <c r="AI9" s="100">
        <v>538</v>
      </c>
      <c r="AJ9" s="100">
        <v>502</v>
      </c>
      <c r="AK9" s="100"/>
      <c r="AL9" s="100"/>
      <c r="AM9" s="100">
        <v>510</v>
      </c>
      <c r="AN9" s="100"/>
      <c r="AO9" s="100">
        <v>800</v>
      </c>
      <c r="AP9" s="100"/>
      <c r="AQ9" s="100">
        <v>568</v>
      </c>
      <c r="AR9" s="100"/>
      <c r="AS9" s="100">
        <v>210</v>
      </c>
      <c r="AT9" s="100"/>
      <c r="AU9" s="100">
        <v>398</v>
      </c>
      <c r="AV9" s="100"/>
      <c r="AW9" s="100"/>
      <c r="AX9" s="100"/>
      <c r="AY9" s="100"/>
      <c r="AZ9" s="163">
        <f t="shared" si="7"/>
        <v>20</v>
      </c>
      <c r="BA9" s="178">
        <f t="shared" ref="BA9:BA22" si="11">+IF($B$7-BA$7&lt;365/12,F9,IF($B$7-BA$7&lt;365*2/12,F9*0.93,IF($B$7-BA$7&lt;365*3/12,F9*0.86,IF($B$7-BA$7&lt;365*4/12,F9*0.79,IF($B$7-BA$7&lt;365*5/12,F9*0.72,IF($B$7-BA$7&lt;365*6/12,F9*0.65,IF($B$7-BA$7&lt;365*7/12,F9*0.58,IF($B$7-BA$7&lt;365*8/12,F9*0.51,0))))))))+IF($B$7-BA$7&gt;365,0,IF($B$7-BA$7&gt;365*11/12,F9*0.23,IF($B$7-BA$7&gt;365*10/12,F9*0.3,IF($B$7-BA$7&gt;365*9/12,F9*0.37,IF($B$7-BA$7&gt;365*8/12,F9*0.44,0)))))</f>
        <v>6.9</v>
      </c>
      <c r="BB9" s="189">
        <f t="shared" ref="BB9:BB22" si="12">+IF($B$7-BB$7&lt;365/12,G9,IF($B$7-BB$7&lt;365*2/12,G9*0.93,IF($B$7-BB$7&lt;365*3/12,G9*0.86,IF($B$7-BB$7&lt;365*4/12,G9*0.79,IF($B$7-BB$7&lt;365*5/12,G9*0.72,IF($B$7-BB$7&lt;365*6/12,G9*0.65,IF($B$7-BB$7&lt;365*7/12,G9*0.58,IF($B$7-BB$7&lt;365*8/12,G9*0.51,0))))))))+IF($B$7-BB$7&gt;365,0,IF($B$7-BB$7&gt;365*11/12,G9*0.23,IF($B$7-BB$7&gt;365*10/12,G9*0.3,IF($B$7-BB$7&gt;365*9/12,G9*0.37,IF($B$7-BB$7&gt;365*8/12,G9*0.44,0)))))</f>
        <v>0</v>
      </c>
      <c r="BC9" s="189">
        <f t="shared" ref="BC9:BC22" si="13">+IF($B$7-BC$7&lt;365/12,H9,IF($B$7-BC$7&lt;365*2/12,H9*0.93,IF($B$7-BC$7&lt;365*3/12,H9*0.86,IF($B$7-BC$7&lt;365*4/12,H9*0.79,IF($B$7-BC$7&lt;365*5/12,H9*0.72,IF($B$7-BC$7&lt;365*6/12,H9*0.65,IF($B$7-BC$7&lt;365*7/12,H9*0.58,IF($B$7-BC$7&lt;365*8/12,H9*0.51,0))))))))+IF($B$7-BC$7&gt;365,0,IF($B$7-BC$7&gt;365*11/12,H9*0.23,IF($B$7-BC$7&gt;365*10/12,H9*0.3,IF($B$7-BC$7&gt;365*9/12,H9*0.37,IF($B$7-BC$7&gt;365*8/12,H9*0.44,0)))))</f>
        <v>0</v>
      </c>
      <c r="BD9" s="189">
        <f t="shared" ref="BD9:BD22" si="14">+IF($B$7-BD$7&lt;365/12,I9,IF($B$7-BD$7&lt;365*2/12,I9*0.93,IF($B$7-BD$7&lt;365*3/12,I9*0.86,IF($B$7-BD$7&lt;365*4/12,I9*0.79,IF($B$7-BD$7&lt;365*5/12,I9*0.72,IF($B$7-BD$7&lt;365*6/12,I9*0.65,IF($B$7-BD$7&lt;365*7/12,I9*0.58,IF($B$7-BD$7&lt;365*8/12,I9*0.51,0))))))))+IF($B$7-BD$7&gt;365,0,IF($B$7-BD$7&gt;365*11/12,I9*0.23,IF($B$7-BD$7&gt;365*10/12,I9*0.3,IF($B$7-BD$7&gt;365*9/12,I9*0.37,IF($B$7-BD$7&gt;365*8/12,I9*0.44,0)))))</f>
        <v>0</v>
      </c>
      <c r="BE9" s="189">
        <f t="shared" ref="BE9:BE22" si="15">+IF($B$7-BE$7&lt;365/12,J9,IF($B$7-BE$7&lt;365*2/12,J9*0.93,IF($B$7-BE$7&lt;365*3/12,J9*0.86,IF($B$7-BE$7&lt;365*4/12,J9*0.79,IF($B$7-BE$7&lt;365*5/12,J9*0.72,IF($B$7-BE$7&lt;365*6/12,J9*0.65,IF($B$7-BE$7&lt;365*7/12,J9*0.58,IF($B$7-BE$7&lt;365*8/12,J9*0.51,0))))))))+IF($B$7-BE$7&gt;365,0,IF($B$7-BE$7&gt;365*11/12,J9*0.23,IF($B$7-BE$7&gt;365*10/12,J9*0.3,IF($B$7-BE$7&gt;365*9/12,J9*0.37,IF($B$7-BE$7&gt;365*8/12,J9*0.44,0)))))</f>
        <v>0</v>
      </c>
      <c r="BF9" s="189">
        <f t="shared" ref="BF9:BF22" si="16">+IF($B$7-BF$7&lt;365/12,K9,IF($B$7-BF$7&lt;365*2/12,K9*0.93,IF($B$7-BF$7&lt;365*3/12,K9*0.86,IF($B$7-BF$7&lt;365*4/12,K9*0.79,IF($B$7-BF$7&lt;365*5/12,K9*0.72,IF($B$7-BF$7&lt;365*6/12,K9*0.65,IF($B$7-BF$7&lt;365*7/12,K9*0.58,IF($B$7-BF$7&lt;365*8/12,K9*0.51,0))))))))+IF($B$7-BF$7&gt;365,0,IF($B$7-BF$7&gt;365*11/12,K9*0.23,IF($B$7-BF$7&gt;365*10/12,K9*0.3,IF($B$7-BF$7&gt;365*9/12,K9*0.37,IF($B$7-BF$7&gt;365*8/12,K9*0.44,0)))))</f>
        <v>0</v>
      </c>
      <c r="BG9" s="189">
        <f t="shared" ref="BG9:BG22" si="17">+IF($B$7-BG$7&lt;365/12,L9,IF($B$7-BG$7&lt;365*2/12,L9*0.93,IF($B$7-BG$7&lt;365*3/12,L9*0.86,IF($B$7-BG$7&lt;365*4/12,L9*0.79,IF($B$7-BG$7&lt;365*5/12,L9*0.72,IF($B$7-BG$7&lt;365*6/12,L9*0.65,IF($B$7-BG$7&lt;365*7/12,L9*0.58,IF($B$7-BG$7&lt;365*8/12,L9*0.51,0))))))))+IF($B$7-BG$7&gt;365,0,IF($B$7-BG$7&gt;365*11/12,L9*0.23,IF($B$7-BG$7&gt;365*10/12,L9*0.3,IF($B$7-BG$7&gt;365*9/12,L9*0.37,IF($B$7-BG$7&gt;365*8/12,L9*0.44,0)))))</f>
        <v>0</v>
      </c>
      <c r="BH9" s="178">
        <f t="shared" ref="BH9:BH22" si="18">+IF($B$7-BH$7&lt;365/12,M9,IF($B$7-BH$7&lt;365*2/12,M9*0.93,IF($B$7-BH$7&lt;365*3/12,M9*0.86,IF($B$7-BH$7&lt;365*4/12,M9*0.79,IF($B$7-BH$7&lt;365*5/12,M9*0.72,IF($B$7-BH$7&lt;365*6/12,M9*0.65,IF($B$7-BH$7&lt;365*7/12,M9*0.58,IF($B$7-BH$7&lt;365*8/12,M9*0.51,0))))))))+IF($B$7-BH$7&gt;365,0,IF($B$7-BH$7&gt;365*11/12,M9*0.23,IF($B$7-BH$7&gt;365*10/12,M9*0.3,IF($B$7-BH$7&gt;365*9/12,M9*0.37,IF($B$7-BH$7&gt;365*8/12,M9*0.44,0)))))</f>
        <v>77.7</v>
      </c>
      <c r="BI9" s="189">
        <f t="shared" ref="BI9:BI22" si="19">+IF($B$7-BI$7&lt;365/12,N9,IF($B$7-BI$7&lt;365*2/12,N9*0.93,IF($B$7-BI$7&lt;365*3/12,N9*0.86,IF($B$7-BI$7&lt;365*4/12,N9*0.79,IF($B$7-BI$7&lt;365*5/12,N9*0.72,IF($B$7-BI$7&lt;365*6/12,N9*0.65,IF($B$7-BI$7&lt;365*7/12,N9*0.58,IF($B$7-BI$7&lt;365*8/12,N9*0.51,0))))))))+IF($B$7-BI$7&gt;365,0,IF($B$7-BI$7&gt;365*11/12,N9*0.23,IF($B$7-BI$7&gt;365*10/12,N9*0.3,IF($B$7-BI$7&gt;365*9/12,N9*0.37,IF($B$7-BI$7&gt;365*8/12,N9*0.44,0)))))</f>
        <v>0</v>
      </c>
      <c r="BJ9" s="178">
        <f t="shared" ref="BJ9:BJ22" si="20">+IF($B$7-BJ$7&lt;365/12,O9,IF($B$7-BJ$7&lt;365*2/12,O9*0.93,IF($B$7-BJ$7&lt;365*3/12,O9*0.86,IF($B$7-BJ$7&lt;365*4/12,O9*0.79,IF($B$7-BJ$7&lt;365*5/12,O9*0.72,IF($B$7-BJ$7&lt;365*6/12,O9*0.65,IF($B$7-BJ$7&lt;365*7/12,O9*0.58,IF($B$7-BJ$7&lt;365*8/12,O9*0.51,0))))))))+IF($B$7-BJ$7&gt;365,0,IF($B$7-BJ$7&gt;365*11/12,O9*0.23,IF($B$7-BJ$7&gt;365*10/12,O9*0.3,IF($B$7-BJ$7&gt;365*9/12,O9*0.37,IF($B$7-BJ$7&gt;365*8/12,O9*0.44,0)))))</f>
        <v>55.44</v>
      </c>
      <c r="BK9" s="189">
        <f t="shared" ref="BK9:BK22" si="21">+IF($B$7-BK$7&lt;365/12,P9,IF($B$7-BK$7&lt;365*2/12,P9*0.93,IF($B$7-BK$7&lt;365*3/12,P9*0.86,IF($B$7-BK$7&lt;365*4/12,P9*0.79,IF($B$7-BK$7&lt;365*5/12,P9*0.72,IF($B$7-BK$7&lt;365*6/12,P9*0.65,IF($B$7-BK$7&lt;365*7/12,P9*0.58,IF($B$7-BK$7&lt;365*8/12,P9*0.51,0))))))))+IF($B$7-BK$7&gt;365,0,IF($B$7-BK$7&gt;365*11/12,P9*0.23,IF($B$7-BK$7&gt;365*10/12,P9*0.3,IF($B$7-BK$7&gt;365*9/12,P9*0.37,IF($B$7-BK$7&gt;365*8/12,P9*0.44,0)))))</f>
        <v>0</v>
      </c>
      <c r="BL9" s="189">
        <f t="shared" ref="BL9:BL22" si="22">+IF($B$7-BL$7&lt;365/12,Q9,IF($B$7-BL$7&lt;365*2/12,Q9*0.93,IF($B$7-BL$7&lt;365*3/12,Q9*0.86,IF($B$7-BL$7&lt;365*4/12,Q9*0.79,IF($B$7-BL$7&lt;365*5/12,Q9*0.72,IF($B$7-BL$7&lt;365*6/12,Q9*0.65,IF($B$7-BL$7&lt;365*7/12,Q9*0.58,IF($B$7-BL$7&lt;365*8/12,Q9*0.51,0))))))))+IF($B$7-BL$7&gt;365,0,IF($B$7-BL$7&gt;365*11/12,Q9*0.23,IF($B$7-BL$7&gt;365*10/12,Q9*0.3,IF($B$7-BL$7&gt;365*9/12,Q9*0.37,IF($B$7-BL$7&gt;365*8/12,Q9*0.44,0)))))</f>
        <v>0</v>
      </c>
      <c r="BM9" s="178">
        <f t="shared" ref="BM9:BM22" si="23">+IF($B$7-BM$7&lt;365/12,R9,IF($B$7-BM$7&lt;365*2/12,R9*0.93,IF($B$7-BM$7&lt;365*3/12,R9*0.86,IF($B$7-BM$7&lt;365*4/12,R9*0.79,IF($B$7-BM$7&lt;365*5/12,R9*0.72,IF($B$7-BM$7&lt;365*6/12,R9*0.65,IF($B$7-BM$7&lt;365*7/12,R9*0.58,IF($B$7-BM$7&lt;365*8/12,R9*0.51,0))))))))+IF($B$7-BM$7&gt;365,0,IF($B$7-BM$7&gt;365*11/12,R9*0.23,IF($B$7-BM$7&gt;365*10/12,R9*0.3,IF($B$7-BM$7&gt;365*9/12,R9*0.37,IF($B$7-BM$7&gt;365*8/12,R9*0.44,0)))))</f>
        <v>41.36</v>
      </c>
      <c r="BN9" s="189">
        <f t="shared" ref="BN9:BN22" si="24">+IF($B$7-BN$7&lt;365/12,S9,IF($B$7-BN$7&lt;365*2/12,S9*0.93,IF($B$7-BN$7&lt;365*3/12,S9*0.86,IF($B$7-BN$7&lt;365*4/12,S9*0.79,IF($B$7-BN$7&lt;365*5/12,S9*0.72,IF($B$7-BN$7&lt;365*6/12,S9*0.65,IF($B$7-BN$7&lt;365*7/12,S9*0.58,IF($B$7-BN$7&lt;365*8/12,S9*0.51,0))))))))+IF($B$7-BN$7&gt;365,0,IF($B$7-BN$7&gt;365*11/12,S9*0.23,IF($B$7-BN$7&gt;365*10/12,S9*0.3,IF($B$7-BN$7&gt;365*9/12,S9*0.37,IF($B$7-BN$7&gt;365*8/12,S9*0.44,0)))))</f>
        <v>0</v>
      </c>
      <c r="BO9" s="189">
        <f t="shared" ref="BO9:BO22" si="25">+IF($B$7-BO$7&lt;365/12,T9,IF($B$7-BO$7&lt;365*2/12,T9*0.93,IF($B$7-BO$7&lt;365*3/12,T9*0.86,IF($B$7-BO$7&lt;365*4/12,T9*0.79,IF($B$7-BO$7&lt;365*5/12,T9*0.72,IF($B$7-BO$7&lt;365*6/12,T9*0.65,IF($B$7-BO$7&lt;365*7/12,T9*0.58,IF($B$7-BO$7&lt;365*8/12,T9*0.51,0))))))))+IF($B$7-BO$7&gt;365,0,IF($B$7-BO$7&gt;365*11/12,T9*0.23,IF($B$7-BO$7&gt;365*10/12,T9*0.3,IF($B$7-BO$7&gt;365*9/12,T9*0.37,IF($B$7-BO$7&gt;365*8/12,T9*0.44,0)))))</f>
        <v>0</v>
      </c>
      <c r="BP9" s="178">
        <f t="shared" ref="BP9:BP22" si="26">+IF($B$7-BP$7&lt;365/12,U9,IF($B$7-BP$7&lt;365*2/12,U9*0.93,IF($B$7-BP$7&lt;365*3/12,U9*0.86,IF($B$7-BP$7&lt;365*4/12,U9*0.79,IF($B$7-BP$7&lt;365*5/12,U9*0.72,IF($B$7-BP$7&lt;365*6/12,U9*0.65,IF($B$7-BP$7&lt;365*7/12,U9*0.58,IF($B$7-BP$7&lt;365*8/12,U9*0.51,0))))))))+IF($B$7-BP$7&gt;365,0,IF($B$7-BP$7&gt;365*11/12,U9*0.23,IF($B$7-BP$7&gt;365*10/12,U9*0.3,IF($B$7-BP$7&gt;365*9/12,U9*0.37,IF($B$7-BP$7&gt;365*8/12,U9*0.44,0)))))</f>
        <v>20.399999999999999</v>
      </c>
      <c r="BQ9" s="189">
        <f t="shared" ref="BQ9:BQ22" si="27">+IF($B$7-BQ$7&lt;365/12,V9,IF($B$7-BQ$7&lt;365*2/12,V9*0.93,IF($B$7-BQ$7&lt;365*3/12,V9*0.86,IF($B$7-BQ$7&lt;365*4/12,V9*0.79,IF($B$7-BQ$7&lt;365*5/12,V9*0.72,IF($B$7-BQ$7&lt;365*6/12,V9*0.65,IF($B$7-BQ$7&lt;365*7/12,V9*0.58,IF($B$7-BQ$7&lt;365*8/12,V9*0.51,0))))))))+IF($B$7-BQ$7&gt;365,0,IF($B$7-BQ$7&gt;365*11/12,V9*0.23,IF($B$7-BQ$7&gt;365*10/12,V9*0.3,IF($B$7-BQ$7&gt;365*9/12,V9*0.37,IF($B$7-BQ$7&gt;365*8/12,V9*0.44,0)))))</f>
        <v>0</v>
      </c>
      <c r="BR9" s="178">
        <f t="shared" ref="BR9:BR22" si="28">+IF($B$7-BR$7&lt;365/12,W9,IF($B$7-BR$7&lt;365*2/12,W9*0.93,IF($B$7-BR$7&lt;365*3/12,W9*0.86,IF($B$7-BR$7&lt;365*4/12,W9*0.79,IF($B$7-BR$7&lt;365*5/12,W9*0.72,IF($B$7-BR$7&lt;365*6/12,W9*0.65,IF($B$7-BR$7&lt;365*7/12,W9*0.58,IF($B$7-BR$7&lt;365*8/12,W9*0.51,0))))))))+IF($B$7-BR$7&gt;365,0,IF($B$7-BR$7&gt;365*11/12,W9*0.23,IF($B$7-BR$7&gt;365*10/12,W9*0.3,IF($B$7-BR$7&gt;365*9/12,W9*0.37,IF($B$7-BR$7&gt;365*8/12,W9*0.44,0)))))</f>
        <v>75.48</v>
      </c>
      <c r="BS9" s="178">
        <f t="shared" ref="BS9:BS22" si="29">+IF($B$7-BS$7&lt;365/12,X9,IF($B$7-BS$7&lt;365*2/12,X9*0.93,IF($B$7-BS$7&lt;365*3/12,X9*0.86,IF($B$7-BS$7&lt;365*4/12,X9*0.79,IF($B$7-BS$7&lt;365*5/12,X9*0.72,IF($B$7-BS$7&lt;365*6/12,X9*0.65,IF($B$7-BS$7&lt;365*7/12,X9*0.58,IF($B$7-BS$7&lt;365*8/12,X9*0.51,0))))))))+IF($B$7-BS$7&gt;365,0,IF($B$7-BS$7&gt;365*11/12,X9*0.23,IF($B$7-BS$7&gt;365*10/12,X9*0.3,IF($B$7-BS$7&gt;365*9/12,X9*0.37,IF($B$7-BS$7&gt;365*8/12,X9*0.44,0)))))</f>
        <v>115.26</v>
      </c>
      <c r="BT9" s="189">
        <f t="shared" ref="BT9:BT22" si="30">+IF($B$7-BT$7&lt;365/12,Y9,IF($B$7-BT$7&lt;365*2/12,Y9*0.93,IF($B$7-BT$7&lt;365*3/12,Y9*0.86,IF($B$7-BT$7&lt;365*4/12,Y9*0.79,IF($B$7-BT$7&lt;365*5/12,Y9*0.72,IF($B$7-BT$7&lt;365*6/12,Y9*0.65,IF($B$7-BT$7&lt;365*7/12,Y9*0.58,IF($B$7-BT$7&lt;365*8/12,Y9*0.51,0))))))))+IF($B$7-BT$7&gt;365,0,IF($B$7-BT$7&gt;365*11/12,Y9*0.23,IF($B$7-BT$7&gt;365*10/12,Y9*0.3,IF($B$7-BT$7&gt;365*9/12,Y9*0.37,IF($B$7-BT$7&gt;365*8/12,Y9*0.44,0)))))</f>
        <v>0</v>
      </c>
      <c r="BU9" s="189">
        <f t="shared" ref="BU9:BU22" si="31">+IF($B$7-BU$7&lt;365/12,Z9,IF($B$7-BU$7&lt;365*2/12,Z9*0.93,IF($B$7-BU$7&lt;365*3/12,Z9*0.86,IF($B$7-BU$7&lt;365*4/12,Z9*0.79,IF($B$7-BU$7&lt;365*5/12,Z9*0.72,IF($B$7-BU$7&lt;365*6/12,Z9*0.65,IF($B$7-BU$7&lt;365*7/12,Z9*0.58,IF($B$7-BU$7&lt;365*8/12,Z9*0.51,0))))))))+IF($B$7-BU$7&gt;365,0,IF($B$7-BU$7&gt;365*11/12,Z9*0.23,IF($B$7-BU$7&gt;365*10/12,Z9*0.3,IF($B$7-BU$7&gt;365*9/12,Z9*0.37,IF($B$7-BU$7&gt;365*8/12,Z9*0.44,0)))))</f>
        <v>0</v>
      </c>
      <c r="BV9" s="178">
        <v>78</v>
      </c>
      <c r="BW9" s="178">
        <f t="shared" ref="BW9:BW22" si="32">+IF($B$7-BW$7&lt;365/12,AB9,IF($B$7-BW$7&lt;365*2/12,AB9*0.93,IF($B$7-BW$7&lt;365*3/12,AB9*0.86,IF($B$7-BW$7&lt;365*4/12,AB9*0.79,IF($B$7-BW$7&lt;365*5/12,AB9*0.72,IF($B$7-BW$7&lt;365*6/12,AB9*0.65,IF($B$7-BW$7&lt;365*7/12,AB9*0.58,IF($B$7-BW$7&lt;365*8/12,AB9*0.51,0))))))))+IF($B$7-BW$7&gt;365,0,IF($B$7-BW$7&gt;365*11/12,AB9*0.23,IF($B$7-BW$7&gt;365*10/12,AB9*0.3,IF($B$7-BW$7&gt;365*9/12,AB9*0.37,IF($B$7-BW$7&gt;365*8/12,AB9*0.44,0)))))</f>
        <v>74.239999999999995</v>
      </c>
      <c r="BX9" s="178">
        <f t="shared" ref="BX9:BX22" si="33">+IF($B$7-BX$7&lt;365/12,AC9,IF($B$7-BX$7&lt;365*2/12,AC9*0.93,IF($B$7-BX$7&lt;365*3/12,AC9*0.86,IF($B$7-BX$7&lt;365*4/12,AC9*0.79,IF($B$7-BX$7&lt;365*5/12,AC9*0.72,IF($B$7-BX$7&lt;365*6/12,AC9*0.65,IF($B$7-BX$7&lt;365*7/12,AC9*0.58,IF($B$7-BX$7&lt;365*8/12,AC9*0.51,0))))))))+IF($B$7-BX$7&gt;365,0,IF($B$7-BX$7&gt;365*11/12,AC9*0.23,IF($B$7-BX$7&gt;365*10/12,AC9*0.3,IF($B$7-BX$7&gt;365*9/12,AC9*0.37,IF($B$7-BX$7&gt;365*8/12,AC9*0.44,0)))))</f>
        <v>96.279999999999987</v>
      </c>
      <c r="BY9" s="189">
        <f t="shared" ref="BY9:BY22" si="34">+IF($B$7-BY$7&lt;365/12,AD9,IF($B$7-BY$7&lt;365*2/12,AD9*0.93,IF($B$7-BY$7&lt;365*3/12,AD9*0.86,IF($B$7-BY$7&lt;365*4/12,AD9*0.79,IF($B$7-BY$7&lt;365*5/12,AD9*0.72,IF($B$7-BY$7&lt;365*6/12,AD9*0.65,IF($B$7-BY$7&lt;365*7/12,AD9*0.58,IF($B$7-BY$7&lt;365*8/12,AD9*0.51,0))))))))+IF($B$7-BY$7&gt;365,0,IF($B$7-BY$7&gt;365*11/12,AD9*0.23,IF($B$7-BY$7&gt;365*10/12,AD9*0.3,IF($B$7-BY$7&gt;365*9/12,AD9*0.37,IF($B$7-BY$7&gt;365*8/12,AD9*0.44,0)))))</f>
        <v>254.8</v>
      </c>
      <c r="BZ9" s="189">
        <f t="shared" ref="BZ9:BZ22" si="35">+IF($B$7-BZ$7&lt;365/12,AE9,IF($B$7-BZ$7&lt;365*2/12,AE9*0.93,IF($B$7-BZ$7&lt;365*3/12,AE9*0.86,IF($B$7-BZ$7&lt;365*4/12,AE9*0.79,IF($B$7-BZ$7&lt;365*5/12,AE9*0.72,IF($B$7-BZ$7&lt;365*6/12,AE9*0.65,IF($B$7-BZ$7&lt;365*7/12,AE9*0.58,IF($B$7-BZ$7&lt;365*8/12,AE9*0.51,0))))))))+IF($B$7-BZ$7&gt;365,0,IF($B$7-BZ$7&gt;365*11/12,AE9*0.23,IF($B$7-BZ$7&gt;365*10/12,AE9*0.3,IF($B$7-BZ$7&gt;365*9/12,AE9*0.37,IF($B$7-BZ$7&gt;365*8/12,AE9*0.44,0)))))</f>
        <v>0</v>
      </c>
      <c r="CA9" s="178">
        <f t="shared" ref="CA9:CA22" si="36">+IF($B$7-CA$7&lt;365/12,AF9,IF($B$7-CA$7&lt;365*2/12,AF9*0.93,IF($B$7-CA$7&lt;365*3/12,AF9*0.86,IF($B$7-CA$7&lt;365*4/12,AF9*0.79,IF($B$7-CA$7&lt;365*5/12,AF9*0.72,IF($B$7-CA$7&lt;365*6/12,AF9*0.65,IF($B$7-CA$7&lt;365*7/12,AF9*0.58,IF($B$7-CA$7&lt;365*8/12,AF9*0.51,0))))))))+IF($B$7-CA$7&gt;365,0,IF($B$7-CA$7&gt;365*11/12,AF9*0.23,IF($B$7-CA$7&gt;365*10/12,AF9*0.3,IF($B$7-CA$7&gt;365*9/12,AF9*0.37,IF($B$7-CA$7&gt;365*8/12,AF9*0.44,0)))))</f>
        <v>211.9</v>
      </c>
      <c r="CB9" s="189">
        <f t="shared" ref="CB9:CB22" si="37">+IF($B$7-CB$7&lt;365/12,AG9,IF($B$7-CB$7&lt;365*2/12,AG9*0.93,IF($B$7-CB$7&lt;365*3/12,AG9*0.86,IF($B$7-CB$7&lt;365*4/12,AG9*0.79,IF($B$7-CB$7&lt;365*5/12,AG9*0.72,IF($B$7-CB$7&lt;365*6/12,AG9*0.65,IF($B$7-CB$7&lt;365*7/12,AG9*0.58,IF($B$7-CB$7&lt;365*8/12,AG9*0.51,0))))))))+IF($B$7-CB$7&gt;365,0,IF($B$7-CB$7&gt;365*11/12,AG9*0.23,IF($B$7-CB$7&gt;365*10/12,AG9*0.3,IF($B$7-CB$7&gt;365*9/12,AG9*0.37,IF($B$7-CB$7&gt;365*8/12,AG9*0.44,0)))))</f>
        <v>0</v>
      </c>
      <c r="CC9" s="178">
        <f t="shared" ref="CC9:CC22" si="38">+IF($B$7-CC$7&lt;365/12,AH9,IF($B$7-CC$7&lt;365*2/12,AH9*0.93,IF($B$7-CC$7&lt;365*3/12,AH9*0.86,IF($B$7-CC$7&lt;365*4/12,AH9*0.79,IF($B$7-CC$7&lt;365*5/12,AH9*0.72,IF($B$7-CC$7&lt;365*6/12,AH9*0.65,IF($B$7-CC$7&lt;365*7/12,AH9*0.58,IF($B$7-CC$7&lt;365*8/12,AH9*0.51,0))))))))+IF($B$7-CC$7&gt;365,0,IF($B$7-CC$7&gt;365*11/12,AH9*0.23,IF($B$7-CC$7&gt;365*10/12,AH9*0.3,IF($B$7-CC$7&gt;365*9/12,AH9*0.37,IF($B$7-CC$7&gt;365*8/12,AH9*0.44,0)))))</f>
        <v>131.04</v>
      </c>
      <c r="CD9" s="189">
        <f t="shared" ref="CD9:CD22" si="39">+IF($B$7-CD$7&lt;365/12,AI9,IF($B$7-CD$7&lt;365*2/12,AI9*0.93,IF($B$7-CD$7&lt;365*3/12,AI9*0.86,IF($B$7-CD$7&lt;365*4/12,AI9*0.79,IF($B$7-CD$7&lt;365*5/12,AI9*0.72,IF($B$7-CD$7&lt;365*6/12,AI9*0.65,IF($B$7-CD$7&lt;365*7/12,AI9*0.58,IF($B$7-CD$7&lt;365*8/12,AI9*0.51,0))))))))+IF($B$7-CD$7&gt;365,0,IF($B$7-CD$7&gt;365*11/12,AI9*0.23,IF($B$7-CD$7&gt;365*10/12,AI9*0.3,IF($B$7-CD$7&gt;365*9/12,AI9*0.37,IF($B$7-CD$7&gt;365*8/12,AI9*0.44,0)))))</f>
        <v>425.02000000000004</v>
      </c>
      <c r="CE9" s="189">
        <f t="shared" ref="CE9:CE22" si="40">+IF($B$7-CE$7&lt;365/12,AJ9,IF($B$7-CE$7&lt;365*2/12,AJ9*0.93,IF($B$7-CE$7&lt;365*3/12,AJ9*0.86,IF($B$7-CE$7&lt;365*4/12,AJ9*0.79,IF($B$7-CE$7&lt;365*5/12,AJ9*0.72,IF($B$7-CE$7&lt;365*6/12,AJ9*0.65,IF($B$7-CE$7&lt;365*7/12,AJ9*0.58,IF($B$7-CE$7&lt;365*8/12,AJ9*0.51,0))))))))+IF($B$7-CE$7&gt;365,0,IF($B$7-CE$7&gt;365*11/12,AJ9*0.23,IF($B$7-CE$7&gt;365*10/12,AJ9*0.3,IF($B$7-CE$7&gt;365*9/12,AJ9*0.37,IF($B$7-CE$7&gt;365*8/12,AJ9*0.44,0)))))</f>
        <v>431.71999999999997</v>
      </c>
      <c r="CF9" s="189">
        <f t="shared" ref="CF9:CF22" si="41">+IF($B$7-CF$7&lt;365/12,AK9,IF($B$7-CF$7&lt;365*2/12,AK9*0.93,IF($B$7-CF$7&lt;365*3/12,AK9*0.86,IF($B$7-CF$7&lt;365*4/12,AK9*0.79,IF($B$7-CF$7&lt;365*5/12,AK9*0.72,IF($B$7-CF$7&lt;365*6/12,AK9*0.65,IF($B$7-CF$7&lt;365*7/12,AK9*0.58,IF($B$7-CF$7&lt;365*8/12,AK9*0.51,0))))))))+IF($B$7-CF$7&gt;365,0,IF($B$7-CF$7&gt;365*11/12,AK9*0.23,IF($B$7-CF$7&gt;365*10/12,AK9*0.3,IF($B$7-CF$7&gt;365*9/12,AK9*0.37,IF($B$7-CF$7&gt;365*8/12,AK9*0.44,0)))))</f>
        <v>0</v>
      </c>
      <c r="CG9" s="189">
        <f t="shared" ref="CG9:CG22" si="42">+IF($B$7-CG$7&lt;365/12,AL9,IF($B$7-CG$7&lt;365*2/12,AL9*0.93,IF($B$7-CG$7&lt;365*3/12,AL9*0.86,IF($B$7-CG$7&lt;365*4/12,AL9*0.79,IF($B$7-CG$7&lt;365*5/12,AL9*0.72,IF($B$7-CG$7&lt;365*6/12,AL9*0.65,IF($B$7-CG$7&lt;365*7/12,AL9*0.58,IF($B$7-CG$7&lt;365*8/12,AL9*0.51,0))))))))+IF($B$7-CG$7&gt;365,0,IF($B$7-CG$7&gt;365*11/12,AL9*0.23,IF($B$7-CG$7&gt;365*10/12,AL9*0.3,IF($B$7-CG$7&gt;365*9/12,AL9*0.37,IF($B$7-CG$7&gt;365*8/12,AL9*0.44,0)))))</f>
        <v>0</v>
      </c>
      <c r="CH9" s="189">
        <f t="shared" ref="CH9:CH22" si="43">+IF($B$7-CH$7&lt;365/12,AM9,IF($B$7-CH$7&lt;365*2/12,AM9*0.93,IF($B$7-CH$7&lt;365*3/12,AM9*0.86,IF($B$7-CH$7&lt;365*4/12,AM9*0.79,IF($B$7-CH$7&lt;365*5/12,AM9*0.72,IF($B$7-CH$7&lt;365*6/12,AM9*0.65,IF($B$7-CH$7&lt;365*7/12,AM9*0.58,IF($B$7-CH$7&lt;365*8/12,AM9*0.51,0))))))))+IF($B$7-CH$7&gt;365,0,IF($B$7-CH$7&gt;365*11/12,AM9*0.23,IF($B$7-CH$7&gt;365*10/12,AM9*0.3,IF($B$7-CH$7&gt;365*9/12,AM9*0.37,IF($B$7-CH$7&gt;365*8/12,AM9*0.44,0)))))</f>
        <v>438.59999999999997</v>
      </c>
      <c r="CI9" s="189">
        <f t="shared" ref="CI9:CI22" si="44">+IF($B$7-CI$7&lt;365/12,AN9,IF($B$7-CI$7&lt;365*2/12,AN9*0.93,IF($B$7-CI$7&lt;365*3/12,AN9*0.86,IF($B$7-CI$7&lt;365*4/12,AN9*0.79,IF($B$7-CI$7&lt;365*5/12,AN9*0.72,IF($B$7-CI$7&lt;365*6/12,AN9*0.65,IF($B$7-CI$7&lt;365*7/12,AN9*0.58,IF($B$7-CI$7&lt;365*8/12,AN9*0.51,0))))))))+IF($B$7-CI$7&gt;365,0,IF($B$7-CI$7&gt;365*11/12,AN9*0.23,IF($B$7-CI$7&gt;365*10/12,AN9*0.3,IF($B$7-CI$7&gt;365*9/12,AN9*0.37,IF($B$7-CI$7&gt;365*8/12,AN9*0.44,0)))))</f>
        <v>0</v>
      </c>
      <c r="CJ9" s="189">
        <f t="shared" ref="CJ9:CJ22" si="45">+IF($B$7-CJ$7&lt;365/12,AO9,IF($B$7-CJ$7&lt;365*2/12,AO9*0.93,IF($B$7-CJ$7&lt;365*3/12,AO9*0.86,IF($B$7-CJ$7&lt;365*4/12,AO9*0.79,IF($B$7-CJ$7&lt;365*5/12,AO9*0.72,IF($B$7-CJ$7&lt;365*6/12,AO9*0.65,IF($B$7-CJ$7&lt;365*7/12,AO9*0.58,IF($B$7-CJ$7&lt;365*8/12,AO9*0.51,0))))))))+IF($B$7-CJ$7&gt;365,0,IF($B$7-CJ$7&gt;365*11/12,AO9*0.23,IF($B$7-CJ$7&gt;365*10/12,AO9*0.3,IF($B$7-CJ$7&gt;365*9/12,AO9*0.37,IF($B$7-CJ$7&gt;365*8/12,AO9*0.44,0)))))</f>
        <v>688</v>
      </c>
      <c r="CK9" s="189">
        <f t="shared" ref="CK9:CK22" si="46">+IF($B$7-CK$7&lt;365/12,AP9,IF($B$7-CK$7&lt;365*2/12,AP9*0.93,IF($B$7-CK$7&lt;365*3/12,AP9*0.86,IF($B$7-CK$7&lt;365*4/12,AP9*0.79,IF($B$7-CK$7&lt;365*5/12,AP9*0.72,IF($B$7-CK$7&lt;365*6/12,AP9*0.65,IF($B$7-CK$7&lt;365*7/12,AP9*0.58,IF($B$7-CK$7&lt;365*8/12,AP9*0.51,0))))))))+IF($B$7-CK$7&gt;365,0,IF($B$7-CK$7&gt;365*11/12,AP9*0.23,IF($B$7-CK$7&gt;365*10/12,AP9*0.3,IF($B$7-CK$7&gt;365*9/12,AP9*0.37,IF($B$7-CK$7&gt;365*8/12,AP9*0.44,0)))))</f>
        <v>0</v>
      </c>
      <c r="CL9" s="189">
        <f t="shared" ref="CL9:CL22" si="47">+IF($B$7-CL$7&lt;365/12,AQ9,IF($B$7-CL$7&lt;365*2/12,AQ9*0.93,IF($B$7-CL$7&lt;365*3/12,AQ9*0.86,IF($B$7-CL$7&lt;365*4/12,AQ9*0.79,IF($B$7-CL$7&lt;365*5/12,AQ9*0.72,IF($B$7-CL$7&lt;365*6/12,AQ9*0.65,IF($B$7-CL$7&lt;365*7/12,AQ9*0.58,IF($B$7-CL$7&lt;365*8/12,AQ9*0.51,0))))))))+IF($B$7-CL$7&gt;365,0,IF($B$7-CL$7&gt;365*11/12,AQ9*0.23,IF($B$7-CL$7&gt;365*10/12,AQ9*0.3,IF($B$7-CL$7&gt;365*9/12,AQ9*0.37,IF($B$7-CL$7&gt;365*8/12,AQ9*0.44,0)))))</f>
        <v>528.24</v>
      </c>
      <c r="CM9" s="189">
        <f t="shared" ref="CM9:CM22" si="48">+IF($B$7-CM$7&lt;365/12,AR9,IF($B$7-CM$7&lt;365*2/12,AR9*0.93,IF($B$7-CM$7&lt;365*3/12,AR9*0.86,IF($B$7-CM$7&lt;365*4/12,AR9*0.79,IF($B$7-CM$7&lt;365*5/12,AR9*0.72,IF($B$7-CM$7&lt;365*6/12,AR9*0.65,IF($B$7-CM$7&lt;365*7/12,AR9*0.58,IF($B$7-CM$7&lt;365*8/12,AR9*0.51,0))))))))+IF($B$7-CM$7&gt;365,0,IF($B$7-CM$7&gt;365*11/12,AR9*0.23,IF($B$7-CM$7&gt;365*10/12,AR9*0.3,IF($B$7-CM$7&gt;365*9/12,AR9*0.37,IF($B$7-CM$7&gt;365*8/12,AR9*0.44,0)))))</f>
        <v>0</v>
      </c>
      <c r="CN9" s="178">
        <f t="shared" ref="CN9:CN22" si="49">+IF($B$7-CN$7&lt;365/12,AS9,IF($B$7-CN$7&lt;365*2/12,AS9*0.93,IF($B$7-CN$7&lt;365*3/12,AS9*0.86,IF($B$7-CN$7&lt;365*4/12,AS9*0.79,IF($B$7-CN$7&lt;365*5/12,AS9*0.72,IF($B$7-CN$7&lt;365*6/12,AS9*0.65,IF($B$7-CN$7&lt;365*7/12,AS9*0.58,IF($B$7-CN$7&lt;365*8/12,AS9*0.51,0))))))))+IF($B$7-CN$7&gt;365,0,IF($B$7-CN$7&gt;365*11/12,AS9*0.23,IF($B$7-CN$7&gt;365*10/12,AS9*0.3,IF($B$7-CN$7&gt;365*9/12,AS9*0.37,IF($B$7-CN$7&gt;365*8/12,AS9*0.44,0)))))</f>
        <v>195.3</v>
      </c>
      <c r="CO9" s="189">
        <f t="shared" ref="CO9:CO22" si="50">+IF($B$7-CO$7&lt;365/12,AT9,IF($B$7-CO$7&lt;365*2/12,AT9*0.93,IF($B$7-CO$7&lt;365*3/12,AT9*0.86,IF($B$7-CO$7&lt;365*4/12,AT9*0.79,IF($B$7-CO$7&lt;365*5/12,AT9*0.72,IF($B$7-CO$7&lt;365*6/12,AT9*0.65,IF($B$7-CO$7&lt;365*7/12,AT9*0.58,IF($B$7-CO$7&lt;365*8/12,AT9*0.51,0))))))))+IF($B$7-CO$7&gt;365,0,IF($B$7-CO$7&gt;365*11/12,AT9*0.23,IF($B$7-CO$7&gt;365*10/12,AT9*0.3,IF($B$7-CO$7&gt;365*9/12,AT9*0.37,IF($B$7-CO$7&gt;365*8/12,AT9*0.44,0)))))</f>
        <v>0</v>
      </c>
      <c r="CP9" s="189">
        <f t="shared" ref="CP9:CP22" si="51">+IF($B$7-CP$7&lt;365/12,AU9,IF($B$7-CP$7&lt;365*2/12,AU9*0.93,IF($B$7-CP$7&lt;365*3/12,AU9*0.86,IF($B$7-CP$7&lt;365*4/12,AU9*0.79,IF($B$7-CP$7&lt;365*5/12,AU9*0.72,IF($B$7-CP$7&lt;365*6/12,AU9*0.65,IF($B$7-CP$7&lt;365*7/12,AU9*0.58,IF($B$7-CP$7&lt;365*8/12,AU9*0.51,0))))))))+IF($B$7-CP$7&gt;365,0,IF($B$7-CP$7&gt;365*11/12,AU9*0.23,IF($B$7-CP$7&gt;365*10/12,AU9*0.3,IF($B$7-CP$7&gt;365*9/12,AU9*0.37,IF($B$7-CP$7&gt;365*8/12,AU9*0.44,0)))))</f>
        <v>398</v>
      </c>
      <c r="CQ9" s="189">
        <f t="shared" ref="CQ9:CQ22" si="52">+IF($B$7-CQ$7&lt;365/12,AV9,IF($B$7-CQ$7&lt;365*2/12,AV9*0.93,IF($B$7-CQ$7&lt;365*3/12,AV9*0.86,IF($B$7-CQ$7&lt;365*4/12,AV9*0.79,IF($B$7-CQ$7&lt;365*5/12,AV9*0.72,IF($B$7-CQ$7&lt;365*6/12,AV9*0.65,IF($B$7-CQ$7&lt;365*7/12,AV9*0.58,IF($B$7-CQ$7&lt;365*8/12,AV9*0.51,0))))))))+IF($B$7-CQ$7&gt;365,0,IF($B$7-CQ$7&gt;365*11/12,AV9*0.23,IF($B$7-CQ$7&gt;365*10/12,AV9*0.3,IF($B$7-CQ$7&gt;365*9/12,AV9*0.37,IF($B$7-CQ$7&gt;365*8/12,AV9*0.44,0)))))</f>
        <v>0</v>
      </c>
      <c r="CR9" s="189">
        <f t="shared" ref="CR9:CR22" si="53">+IF($B$7-CR$7&lt;365/12,AW9,IF($B$7-CR$7&lt;365*2/12,AW9*0.93,IF($B$7-CR$7&lt;365*3/12,AW9*0.86,IF($B$7-CR$7&lt;365*4/12,AW9*0.79,IF($B$7-CR$7&lt;365*5/12,AW9*0.72,IF($B$7-CR$7&lt;365*6/12,AW9*0.65,IF($B$7-CR$7&lt;365*7/12,AW9*0.58,IF($B$7-CR$7&lt;365*8/12,AW9*0.51,0))))))))+IF($B$7-CR$7&gt;365,0,IF($B$7-CR$7&gt;365*11/12,AW9*0.23,IF($B$7-CR$7&gt;365*10/12,AW9*0.3,IF($B$7-CR$7&gt;365*9/12,AW9*0.37,IF($B$7-CR$7&gt;365*8/12,AW9*0.44,0)))))</f>
        <v>0</v>
      </c>
      <c r="CS9" s="189">
        <f t="shared" ref="CS9:CS22" si="54">+IF($B$7-CS$7&lt;365/12,AX9,IF($B$7-CS$7&lt;365*2/12,AX9*0.93,IF($B$7-CS$7&lt;365*3/12,AX9*0.86,IF($B$7-CS$7&lt;365*4/12,AX9*0.79,IF($B$7-CS$7&lt;365*5/12,AX9*0.72,IF($B$7-CS$7&lt;365*6/12,AX9*0.65,IF($B$7-CS$7&lt;365*7/12,AX9*0.58,IF($B$7-CS$7&lt;365*8/12,AX9*0.51,0))))))))+IF($B$7-CS$7&gt;365,0,IF($B$7-CS$7&gt;365*11/12,AX9*0.23,IF($B$7-CS$7&gt;365*10/12,AX9*0.3,IF($B$7-CS$7&gt;365*9/12,AX9*0.37,IF($B$7-CS$7&gt;365*8/12,AX9*0.44,0)))))</f>
        <v>0</v>
      </c>
      <c r="CT9" s="157">
        <f t="shared" ref="CT9:CT22" si="55">+IF($B$7-CT$7&lt;365/12,AY9,IF($B$7-CT$7&lt;365*2/12,AY9*0.93,IF($B$7-CT$7&lt;365*3/12,AY9*0.86,IF($B$7-CT$7&lt;365*4/12,AY9*0.79,IF($B$7-CT$7&lt;365*5/12,AY9*0.72,IF($B$7-CT$7&lt;365*6/12,AY9*0.65,IF($B$7-CT$7&lt;365*7/12,AY9*0.58,IF($B$7-CT$7&lt;365*8/12,AY9*0.51,0))))))))+IF($B$7-CT$7&gt;365,0,IF($B$7-CT$7&gt;365*11/12,AY9*0.23,IF($B$7-CT$7&gt;365*10/12,AY9*0.3,IF($B$7-CT$7&gt;365*9/12,AY9*0.37,IF($B$7-CT$7&gt;365*8/12,AY9*0.44,0)))))</f>
        <v>0</v>
      </c>
      <c r="CU9" s="102">
        <f>SUM(BA9:CT9)-BA9-BH9-BM9-BP9-BR9-BS9-BV9-BW9-BX9-CA9-CC9-CN9</f>
        <v>3219.8200000000015</v>
      </c>
      <c r="CV9" s="163">
        <f t="shared" si="9"/>
        <v>20</v>
      </c>
      <c r="CW9" s="121" t="str">
        <f t="shared" si="10"/>
        <v>IVANNA FLORES</v>
      </c>
      <c r="CX9" s="51" t="str">
        <f t="shared" si="10"/>
        <v>FVG</v>
      </c>
      <c r="CY9" s="9">
        <v>2</v>
      </c>
      <c r="CZ9" s="354">
        <f>+IF(CV9=0,0,IF(CV9&gt;8,CU9/8,CU9/CV9))</f>
        <v>402.47750000000019</v>
      </c>
    </row>
    <row r="10" spans="1:104" ht="12.75" x14ac:dyDescent="0.2">
      <c r="A10" s="75">
        <f t="shared" si="5"/>
        <v>3</v>
      </c>
      <c r="B10" s="26" t="s">
        <v>237</v>
      </c>
      <c r="C10" s="61" t="s">
        <v>113</v>
      </c>
      <c r="D10" s="355">
        <v>39838</v>
      </c>
      <c r="E10" s="86" t="str">
        <f t="shared" si="6"/>
        <v>PJUV</v>
      </c>
      <c r="F10" s="100"/>
      <c r="G10" s="100"/>
      <c r="H10" s="100"/>
      <c r="I10" s="100"/>
      <c r="J10" s="100"/>
      <c r="K10" s="100"/>
      <c r="L10" s="100">
        <v>80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>
        <v>48</v>
      </c>
      <c r="AI10" s="100">
        <v>270</v>
      </c>
      <c r="AJ10" s="100">
        <v>218</v>
      </c>
      <c r="AK10" s="100"/>
      <c r="AL10" s="100"/>
      <c r="AM10" s="100">
        <v>190</v>
      </c>
      <c r="AN10" s="100"/>
      <c r="AO10" s="100"/>
      <c r="AP10" s="100"/>
      <c r="AQ10" s="100"/>
      <c r="AR10" s="100">
        <v>216</v>
      </c>
      <c r="AS10" s="100"/>
      <c r="AT10" s="100"/>
      <c r="AU10" s="100">
        <v>270</v>
      </c>
      <c r="AV10" s="100"/>
      <c r="AW10" s="100">
        <v>142</v>
      </c>
      <c r="AX10" s="100"/>
      <c r="AY10" s="100"/>
      <c r="AZ10" s="163">
        <f t="shared" si="7"/>
        <v>8</v>
      </c>
      <c r="BA10" s="189">
        <f t="shared" si="11"/>
        <v>0</v>
      </c>
      <c r="BB10" s="189">
        <f t="shared" si="12"/>
        <v>0</v>
      </c>
      <c r="BC10" s="189">
        <f t="shared" si="13"/>
        <v>0</v>
      </c>
      <c r="BD10" s="189">
        <f t="shared" si="14"/>
        <v>0</v>
      </c>
      <c r="BE10" s="189">
        <f t="shared" si="15"/>
        <v>0</v>
      </c>
      <c r="BF10" s="189">
        <f t="shared" si="16"/>
        <v>0</v>
      </c>
      <c r="BG10" s="189">
        <f t="shared" si="17"/>
        <v>29.6</v>
      </c>
      <c r="BH10" s="189">
        <f t="shared" si="18"/>
        <v>0</v>
      </c>
      <c r="BI10" s="189">
        <f t="shared" si="19"/>
        <v>0</v>
      </c>
      <c r="BJ10" s="189">
        <f t="shared" si="20"/>
        <v>0</v>
      </c>
      <c r="BK10" s="189">
        <f t="shared" si="21"/>
        <v>0</v>
      </c>
      <c r="BL10" s="189">
        <f t="shared" si="22"/>
        <v>0</v>
      </c>
      <c r="BM10" s="189">
        <f t="shared" si="23"/>
        <v>0</v>
      </c>
      <c r="BN10" s="189">
        <f t="shared" si="24"/>
        <v>0</v>
      </c>
      <c r="BO10" s="189">
        <f t="shared" si="25"/>
        <v>0</v>
      </c>
      <c r="BP10" s="189">
        <f t="shared" si="26"/>
        <v>0</v>
      </c>
      <c r="BQ10" s="189">
        <f t="shared" si="27"/>
        <v>0</v>
      </c>
      <c r="BR10" s="189">
        <f t="shared" si="28"/>
        <v>0</v>
      </c>
      <c r="BS10" s="189">
        <f t="shared" si="29"/>
        <v>0</v>
      </c>
      <c r="BT10" s="189">
        <f t="shared" si="30"/>
        <v>0</v>
      </c>
      <c r="BU10" s="189">
        <f t="shared" si="31"/>
        <v>0</v>
      </c>
      <c r="BV10" s="189">
        <f t="shared" ref="BV10:BV22" si="56">+IF($B$7-BV$7&lt;365/12,AA10,IF($B$7-BV$7&lt;365*2/12,AA10*0.93,IF($B$7-BV$7&lt;365*3/12,AA10*0.86,IF($B$7-BV$7&lt;365*4/12,AA10*0.79,IF($B$7-BV$7&lt;365*5/12,AA10*0.72,IF($B$7-BV$7&lt;365*6/12,AA10*0.65,IF($B$7-BV$7&lt;365*7/12,AA10*0.58,IF($B$7-BV$7&lt;365*8/12,AA10*0.51,0))))))))+IF($B$7-BV$7&gt;365,0,IF($B$7-BV$7&gt;365*11/12,AA10*0.23,IF($B$7-BV$7&gt;365*10/12,AA10*0.3,IF($B$7-BV$7&gt;365*9/12,AA10*0.37,IF($B$7-BV$7&gt;365*8/12,AA10*0.44,0)))))</f>
        <v>0</v>
      </c>
      <c r="BW10" s="189">
        <f t="shared" si="32"/>
        <v>0</v>
      </c>
      <c r="BX10" s="189">
        <f t="shared" si="33"/>
        <v>0</v>
      </c>
      <c r="BY10" s="189">
        <f t="shared" si="34"/>
        <v>0</v>
      </c>
      <c r="BZ10" s="189">
        <f t="shared" si="35"/>
        <v>0</v>
      </c>
      <c r="CA10" s="189">
        <f t="shared" si="36"/>
        <v>0</v>
      </c>
      <c r="CB10" s="189">
        <f t="shared" si="37"/>
        <v>0</v>
      </c>
      <c r="CC10" s="189">
        <f t="shared" si="38"/>
        <v>34.56</v>
      </c>
      <c r="CD10" s="189">
        <f t="shared" si="39"/>
        <v>213.3</v>
      </c>
      <c r="CE10" s="189">
        <f t="shared" si="40"/>
        <v>187.48</v>
      </c>
      <c r="CF10" s="189">
        <f t="shared" si="41"/>
        <v>0</v>
      </c>
      <c r="CG10" s="189">
        <f t="shared" si="42"/>
        <v>0</v>
      </c>
      <c r="CH10" s="189">
        <f t="shared" si="43"/>
        <v>163.4</v>
      </c>
      <c r="CI10" s="189">
        <f t="shared" si="44"/>
        <v>0</v>
      </c>
      <c r="CJ10" s="189">
        <f t="shared" si="45"/>
        <v>0</v>
      </c>
      <c r="CK10" s="189">
        <f t="shared" si="46"/>
        <v>0</v>
      </c>
      <c r="CL10" s="189">
        <f t="shared" si="47"/>
        <v>0</v>
      </c>
      <c r="CM10" s="189">
        <f t="shared" si="48"/>
        <v>200.88000000000002</v>
      </c>
      <c r="CN10" s="189">
        <f t="shared" si="49"/>
        <v>0</v>
      </c>
      <c r="CO10" s="189">
        <f t="shared" si="50"/>
        <v>0</v>
      </c>
      <c r="CP10" s="189">
        <f t="shared" si="51"/>
        <v>270</v>
      </c>
      <c r="CQ10" s="189">
        <f t="shared" si="52"/>
        <v>0</v>
      </c>
      <c r="CR10" s="189">
        <f t="shared" si="53"/>
        <v>142</v>
      </c>
      <c r="CS10" s="189">
        <f t="shared" si="54"/>
        <v>0</v>
      </c>
      <c r="CT10" s="157">
        <f t="shared" si="55"/>
        <v>0</v>
      </c>
      <c r="CU10" s="142">
        <f>SUM(BA10:CT10)</f>
        <v>1241.22</v>
      </c>
      <c r="CV10" s="163">
        <f t="shared" si="9"/>
        <v>8</v>
      </c>
      <c r="CW10" s="121" t="str">
        <f t="shared" si="10"/>
        <v>MICHELLE BARRIOS</v>
      </c>
      <c r="CX10" s="51" t="str">
        <f t="shared" si="10"/>
        <v>LCC</v>
      </c>
      <c r="CY10" s="9">
        <v>3</v>
      </c>
      <c r="CZ10" s="354">
        <f t="shared" ref="CZ10:CZ35" si="57">+IF(CV10=0,0,IF(CV10&gt;8,CU10/8,CU10/CV10))</f>
        <v>155.1525</v>
      </c>
    </row>
    <row r="11" spans="1:104" ht="12.75" x14ac:dyDescent="0.2">
      <c r="A11" s="75">
        <f t="shared" si="5"/>
        <v>4</v>
      </c>
      <c r="B11" s="26" t="s">
        <v>236</v>
      </c>
      <c r="C11" s="61" t="s">
        <v>107</v>
      </c>
      <c r="D11" s="357">
        <v>39857</v>
      </c>
      <c r="E11" s="86" t="str">
        <f t="shared" si="6"/>
        <v>PJUV</v>
      </c>
      <c r="F11" s="100"/>
      <c r="G11" s="100"/>
      <c r="H11" s="100"/>
      <c r="I11" s="100">
        <v>105</v>
      </c>
      <c r="J11" s="100"/>
      <c r="K11" s="100"/>
      <c r="L11" s="100">
        <v>32</v>
      </c>
      <c r="M11" s="100">
        <v>28.8</v>
      </c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>
        <v>82</v>
      </c>
      <c r="AG11" s="100"/>
      <c r="AH11" s="100">
        <v>236</v>
      </c>
      <c r="AI11" s="100">
        <v>144</v>
      </c>
      <c r="AJ11" s="100">
        <v>156</v>
      </c>
      <c r="AK11" s="100"/>
      <c r="AL11" s="100"/>
      <c r="AM11" s="100">
        <v>350</v>
      </c>
      <c r="AN11" s="100"/>
      <c r="AO11" s="100">
        <v>300</v>
      </c>
      <c r="AP11" s="100"/>
      <c r="AQ11" s="100"/>
      <c r="AR11" s="100"/>
      <c r="AS11" s="100"/>
      <c r="AT11" s="100"/>
      <c r="AU11" s="100">
        <v>174</v>
      </c>
      <c r="AV11" s="100"/>
      <c r="AW11" s="100"/>
      <c r="AX11" s="100"/>
      <c r="AY11" s="100"/>
      <c r="AZ11" s="163">
        <f t="shared" si="7"/>
        <v>10</v>
      </c>
      <c r="BA11" s="324">
        <f t="shared" si="11"/>
        <v>0</v>
      </c>
      <c r="BB11" s="324">
        <f t="shared" si="12"/>
        <v>0</v>
      </c>
      <c r="BC11" s="324">
        <f t="shared" si="13"/>
        <v>0</v>
      </c>
      <c r="BD11" s="324">
        <f t="shared" si="14"/>
        <v>31.5</v>
      </c>
      <c r="BE11" s="324">
        <f t="shared" si="15"/>
        <v>0</v>
      </c>
      <c r="BF11" s="324">
        <f t="shared" si="16"/>
        <v>0</v>
      </c>
      <c r="BG11" s="178">
        <f t="shared" si="17"/>
        <v>11.84</v>
      </c>
      <c r="BH11" s="178">
        <f t="shared" si="18"/>
        <v>10.656000000000001</v>
      </c>
      <c r="BI11" s="324">
        <f t="shared" si="19"/>
        <v>0</v>
      </c>
      <c r="BJ11" s="324">
        <f t="shared" si="20"/>
        <v>0</v>
      </c>
      <c r="BK11" s="324">
        <f t="shared" si="21"/>
        <v>0</v>
      </c>
      <c r="BL11" s="324">
        <f t="shared" si="22"/>
        <v>0</v>
      </c>
      <c r="BM11" s="324">
        <f t="shared" si="23"/>
        <v>0</v>
      </c>
      <c r="BN11" s="324">
        <f t="shared" si="24"/>
        <v>0</v>
      </c>
      <c r="BO11" s="324">
        <f t="shared" si="25"/>
        <v>0</v>
      </c>
      <c r="BP11" s="324">
        <f t="shared" si="26"/>
        <v>0</v>
      </c>
      <c r="BQ11" s="324">
        <f t="shared" si="27"/>
        <v>0</v>
      </c>
      <c r="BR11" s="324">
        <f t="shared" si="28"/>
        <v>0</v>
      </c>
      <c r="BS11" s="324">
        <f t="shared" si="29"/>
        <v>0</v>
      </c>
      <c r="BT11" s="324">
        <f t="shared" si="30"/>
        <v>0</v>
      </c>
      <c r="BU11" s="324">
        <f t="shared" si="31"/>
        <v>0</v>
      </c>
      <c r="BV11" s="324">
        <f t="shared" si="56"/>
        <v>0</v>
      </c>
      <c r="BW11" s="324">
        <f t="shared" si="32"/>
        <v>0</v>
      </c>
      <c r="BX11" s="324">
        <f t="shared" si="33"/>
        <v>0</v>
      </c>
      <c r="BY11" s="324">
        <f t="shared" si="34"/>
        <v>0</v>
      </c>
      <c r="BZ11" s="324">
        <f t="shared" si="35"/>
        <v>0</v>
      </c>
      <c r="CA11" s="324">
        <f t="shared" si="36"/>
        <v>53.300000000000004</v>
      </c>
      <c r="CB11" s="324">
        <f t="shared" si="37"/>
        <v>0</v>
      </c>
      <c r="CC11" s="324">
        <f t="shared" si="38"/>
        <v>169.92</v>
      </c>
      <c r="CD11" s="324">
        <f t="shared" si="39"/>
        <v>113.76</v>
      </c>
      <c r="CE11" s="324">
        <f t="shared" si="40"/>
        <v>134.16</v>
      </c>
      <c r="CF11" s="324">
        <f t="shared" si="41"/>
        <v>0</v>
      </c>
      <c r="CG11" s="324">
        <f t="shared" si="42"/>
        <v>0</v>
      </c>
      <c r="CH11" s="324">
        <f t="shared" si="43"/>
        <v>301</v>
      </c>
      <c r="CI11" s="324">
        <f t="shared" si="44"/>
        <v>0</v>
      </c>
      <c r="CJ11" s="324">
        <f t="shared" si="45"/>
        <v>258</v>
      </c>
      <c r="CK11" s="324">
        <f t="shared" si="46"/>
        <v>0</v>
      </c>
      <c r="CL11" s="324">
        <f t="shared" si="47"/>
        <v>0</v>
      </c>
      <c r="CM11" s="324">
        <f t="shared" si="48"/>
        <v>0</v>
      </c>
      <c r="CN11" s="324">
        <f t="shared" si="49"/>
        <v>0</v>
      </c>
      <c r="CO11" s="324">
        <f t="shared" si="50"/>
        <v>0</v>
      </c>
      <c r="CP11" s="324">
        <f t="shared" si="51"/>
        <v>174</v>
      </c>
      <c r="CQ11" s="324">
        <f t="shared" si="52"/>
        <v>0</v>
      </c>
      <c r="CR11" s="324">
        <f t="shared" si="53"/>
        <v>0</v>
      </c>
      <c r="CS11" s="324">
        <f t="shared" si="54"/>
        <v>0</v>
      </c>
      <c r="CT11" s="157">
        <f t="shared" si="55"/>
        <v>0</v>
      </c>
      <c r="CU11" s="142">
        <f>SUM(BA11:CT11)-BH11-BG11</f>
        <v>1235.6400000000001</v>
      </c>
      <c r="CV11" s="163">
        <f t="shared" si="9"/>
        <v>10</v>
      </c>
      <c r="CW11" s="121" t="str">
        <f t="shared" si="10"/>
        <v>KAMILA PRIETO</v>
      </c>
      <c r="CX11" s="51" t="str">
        <f t="shared" si="10"/>
        <v>FVG</v>
      </c>
      <c r="CY11" s="9">
        <v>4</v>
      </c>
      <c r="CZ11" s="354">
        <f t="shared" si="57"/>
        <v>154.45500000000001</v>
      </c>
    </row>
    <row r="12" spans="1:104" ht="12.75" x14ac:dyDescent="0.2">
      <c r="A12" s="75">
        <f t="shared" si="5"/>
        <v>5</v>
      </c>
      <c r="B12" s="26" t="s">
        <v>239</v>
      </c>
      <c r="C12" s="61" t="s">
        <v>152</v>
      </c>
      <c r="D12" s="357">
        <v>38408</v>
      </c>
      <c r="E12" s="86" t="str">
        <f t="shared" si="6"/>
        <v>JUV</v>
      </c>
      <c r="F12" s="100"/>
      <c r="G12" s="100"/>
      <c r="H12" s="100">
        <v>218.8</v>
      </c>
      <c r="I12" s="100"/>
      <c r="J12" s="100">
        <v>78</v>
      </c>
      <c r="K12" s="100"/>
      <c r="L12" s="100"/>
      <c r="M12" s="100"/>
      <c r="N12" s="100">
        <v>30</v>
      </c>
      <c r="O12" s="100"/>
      <c r="P12" s="100">
        <v>78</v>
      </c>
      <c r="Q12" s="100"/>
      <c r="R12" s="100"/>
      <c r="S12" s="100">
        <v>178</v>
      </c>
      <c r="T12" s="100"/>
      <c r="U12" s="100"/>
      <c r="V12" s="100">
        <v>64</v>
      </c>
      <c r="W12" s="100"/>
      <c r="X12" s="100"/>
      <c r="Y12" s="100"/>
      <c r="Z12" s="100">
        <v>78</v>
      </c>
      <c r="AA12" s="100"/>
      <c r="AB12" s="100"/>
      <c r="AC12" s="100"/>
      <c r="AD12" s="100"/>
      <c r="AE12" s="100"/>
      <c r="AF12" s="100"/>
      <c r="AG12" s="100">
        <v>44.4</v>
      </c>
      <c r="AH12" s="100"/>
      <c r="AI12" s="100"/>
      <c r="AJ12" s="100"/>
      <c r="AK12" s="100">
        <v>392</v>
      </c>
      <c r="AL12" s="100"/>
      <c r="AM12" s="100"/>
      <c r="AN12" s="100"/>
      <c r="AO12" s="100"/>
      <c r="AP12" s="100">
        <v>222</v>
      </c>
      <c r="AQ12" s="100"/>
      <c r="AR12" s="100"/>
      <c r="AS12" s="100"/>
      <c r="AT12" s="100"/>
      <c r="AU12" s="100"/>
      <c r="AV12" s="100">
        <v>78</v>
      </c>
      <c r="AW12" s="100"/>
      <c r="AX12" s="100">
        <v>128</v>
      </c>
      <c r="AY12" s="100"/>
      <c r="AZ12" s="153">
        <f t="shared" si="7"/>
        <v>12</v>
      </c>
      <c r="BA12" s="157">
        <f t="shared" si="11"/>
        <v>0</v>
      </c>
      <c r="BB12" s="157">
        <f t="shared" si="12"/>
        <v>0</v>
      </c>
      <c r="BC12" s="157">
        <f t="shared" si="13"/>
        <v>50.324000000000005</v>
      </c>
      <c r="BD12" s="157">
        <f t="shared" si="14"/>
        <v>0</v>
      </c>
      <c r="BE12" s="228">
        <f t="shared" si="15"/>
        <v>23.4</v>
      </c>
      <c r="BF12" s="157">
        <f t="shared" si="16"/>
        <v>0</v>
      </c>
      <c r="BG12" s="157">
        <f t="shared" si="17"/>
        <v>0</v>
      </c>
      <c r="BH12" s="157">
        <f t="shared" si="18"/>
        <v>0</v>
      </c>
      <c r="BI12" s="228">
        <f t="shared" si="19"/>
        <v>11.1</v>
      </c>
      <c r="BJ12" s="157">
        <f t="shared" si="20"/>
        <v>0</v>
      </c>
      <c r="BK12" s="157">
        <f t="shared" si="21"/>
        <v>34.32</v>
      </c>
      <c r="BL12" s="157">
        <f t="shared" si="22"/>
        <v>0</v>
      </c>
      <c r="BM12" s="157">
        <f t="shared" si="23"/>
        <v>0</v>
      </c>
      <c r="BN12" s="157">
        <f t="shared" si="24"/>
        <v>78.320000000000007</v>
      </c>
      <c r="BO12" s="157">
        <f t="shared" si="25"/>
        <v>0</v>
      </c>
      <c r="BP12" s="157">
        <f t="shared" si="26"/>
        <v>0</v>
      </c>
      <c r="BQ12" s="228">
        <f t="shared" si="27"/>
        <v>32.64</v>
      </c>
      <c r="BR12" s="157">
        <f t="shared" si="28"/>
        <v>0</v>
      </c>
      <c r="BS12" s="157">
        <f t="shared" si="29"/>
        <v>0</v>
      </c>
      <c r="BT12" s="157">
        <f t="shared" si="30"/>
        <v>0</v>
      </c>
      <c r="BU12" s="157">
        <f t="shared" si="31"/>
        <v>50.7</v>
      </c>
      <c r="BV12" s="157">
        <f t="shared" si="56"/>
        <v>0</v>
      </c>
      <c r="BW12" s="157">
        <f t="shared" si="32"/>
        <v>0</v>
      </c>
      <c r="BX12" s="157">
        <f t="shared" si="33"/>
        <v>0</v>
      </c>
      <c r="BY12" s="157">
        <f t="shared" si="34"/>
        <v>0</v>
      </c>
      <c r="BZ12" s="157">
        <f t="shared" si="35"/>
        <v>0</v>
      </c>
      <c r="CA12" s="157">
        <f t="shared" si="36"/>
        <v>0</v>
      </c>
      <c r="CB12" s="228">
        <f t="shared" si="37"/>
        <v>31.967999999999996</v>
      </c>
      <c r="CC12" s="157">
        <f t="shared" si="38"/>
        <v>0</v>
      </c>
      <c r="CD12" s="157">
        <f t="shared" si="39"/>
        <v>0</v>
      </c>
      <c r="CE12" s="157">
        <f t="shared" si="40"/>
        <v>0</v>
      </c>
      <c r="CF12" s="157">
        <f t="shared" si="41"/>
        <v>337.12</v>
      </c>
      <c r="CG12" s="157">
        <f t="shared" si="42"/>
        <v>0</v>
      </c>
      <c r="CH12" s="157">
        <f t="shared" si="43"/>
        <v>0</v>
      </c>
      <c r="CI12" s="157">
        <f t="shared" si="44"/>
        <v>0</v>
      </c>
      <c r="CJ12" s="157">
        <f t="shared" si="45"/>
        <v>0</v>
      </c>
      <c r="CK12" s="157">
        <f t="shared" si="46"/>
        <v>190.92</v>
      </c>
      <c r="CL12" s="157">
        <f t="shared" si="47"/>
        <v>0</v>
      </c>
      <c r="CM12" s="157">
        <f t="shared" si="48"/>
        <v>0</v>
      </c>
      <c r="CN12" s="157">
        <f t="shared" si="49"/>
        <v>0</v>
      </c>
      <c r="CO12" s="157">
        <f t="shared" si="50"/>
        <v>0</v>
      </c>
      <c r="CP12" s="157">
        <f t="shared" si="51"/>
        <v>0</v>
      </c>
      <c r="CQ12" s="157">
        <f t="shared" si="52"/>
        <v>78</v>
      </c>
      <c r="CR12" s="157">
        <f t="shared" si="53"/>
        <v>0</v>
      </c>
      <c r="CS12" s="157">
        <f t="shared" si="54"/>
        <v>128</v>
      </c>
      <c r="CT12" s="157">
        <f t="shared" si="55"/>
        <v>0</v>
      </c>
      <c r="CU12" s="142">
        <f>SUM(BA12:CT12)-BE12-BI12-BQ12-CB12</f>
        <v>947.70399999999995</v>
      </c>
      <c r="CV12" s="153">
        <f t="shared" si="9"/>
        <v>12</v>
      </c>
      <c r="CW12" s="121" t="str">
        <f t="shared" si="10"/>
        <v>VERONICA RODRIGUEZ</v>
      </c>
      <c r="CX12" s="51" t="str">
        <f t="shared" si="10"/>
        <v>CGC</v>
      </c>
      <c r="CY12" s="9">
        <v>5</v>
      </c>
      <c r="CZ12" s="354">
        <f t="shared" si="57"/>
        <v>118.46299999999999</v>
      </c>
    </row>
    <row r="13" spans="1:104" ht="12.75" x14ac:dyDescent="0.2">
      <c r="A13" s="75">
        <f t="shared" si="5"/>
        <v>6</v>
      </c>
      <c r="B13" s="26" t="s">
        <v>238</v>
      </c>
      <c r="C13" s="61" t="s">
        <v>103</v>
      </c>
      <c r="D13" s="355">
        <v>38910</v>
      </c>
      <c r="E13" s="86" t="str">
        <f t="shared" si="6"/>
        <v>JUV</v>
      </c>
      <c r="F13" s="100"/>
      <c r="G13" s="100"/>
      <c r="H13" s="100"/>
      <c r="I13" s="100"/>
      <c r="J13" s="100"/>
      <c r="K13" s="100">
        <v>12.8</v>
      </c>
      <c r="L13" s="100">
        <v>96</v>
      </c>
      <c r="M13" s="100">
        <v>246</v>
      </c>
      <c r="N13" s="100"/>
      <c r="O13" s="100"/>
      <c r="P13" s="100"/>
      <c r="Q13" s="100"/>
      <c r="R13" s="100">
        <v>62</v>
      </c>
      <c r="S13" s="100"/>
      <c r="T13" s="100">
        <v>138</v>
      </c>
      <c r="U13" s="100"/>
      <c r="V13" s="100"/>
      <c r="W13" s="100"/>
      <c r="X13" s="100">
        <v>248</v>
      </c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>
        <v>88</v>
      </c>
      <c r="AJ13" s="100"/>
      <c r="AK13" s="100"/>
      <c r="AL13" s="100"/>
      <c r="AM13" s="100">
        <v>190</v>
      </c>
      <c r="AN13" s="100"/>
      <c r="AO13" s="100"/>
      <c r="AP13" s="100"/>
      <c r="AQ13" s="100"/>
      <c r="AR13" s="100"/>
      <c r="AS13" s="100"/>
      <c r="AT13" s="100"/>
      <c r="AU13" s="100">
        <v>326</v>
      </c>
      <c r="AV13" s="100"/>
      <c r="AW13" s="100"/>
      <c r="AX13" s="100"/>
      <c r="AY13" s="100"/>
      <c r="AZ13" s="163">
        <f t="shared" si="7"/>
        <v>9</v>
      </c>
      <c r="BA13" s="157">
        <f t="shared" si="11"/>
        <v>0</v>
      </c>
      <c r="BB13" s="157">
        <f t="shared" si="12"/>
        <v>0</v>
      </c>
      <c r="BC13" s="157">
        <f t="shared" si="13"/>
        <v>0</v>
      </c>
      <c r="BD13" s="157">
        <f t="shared" si="14"/>
        <v>0</v>
      </c>
      <c r="BE13" s="157">
        <f t="shared" si="15"/>
        <v>0</v>
      </c>
      <c r="BF13" s="228">
        <f t="shared" si="16"/>
        <v>3.84</v>
      </c>
      <c r="BG13" s="157">
        <f t="shared" si="17"/>
        <v>35.519999999999996</v>
      </c>
      <c r="BH13" s="157">
        <f t="shared" si="18"/>
        <v>91.02</v>
      </c>
      <c r="BI13" s="157">
        <f t="shared" si="19"/>
        <v>0</v>
      </c>
      <c r="BJ13" s="157">
        <f t="shared" si="20"/>
        <v>0</v>
      </c>
      <c r="BK13" s="157">
        <f t="shared" si="21"/>
        <v>0</v>
      </c>
      <c r="BL13" s="157">
        <f t="shared" si="22"/>
        <v>0</v>
      </c>
      <c r="BM13" s="157">
        <f t="shared" si="23"/>
        <v>27.28</v>
      </c>
      <c r="BN13" s="157">
        <f t="shared" si="24"/>
        <v>0</v>
      </c>
      <c r="BO13" s="157">
        <f t="shared" si="25"/>
        <v>60.72</v>
      </c>
      <c r="BP13" s="157">
        <f t="shared" si="26"/>
        <v>0</v>
      </c>
      <c r="BQ13" s="157">
        <f t="shared" si="27"/>
        <v>0</v>
      </c>
      <c r="BR13" s="157">
        <f t="shared" si="28"/>
        <v>0</v>
      </c>
      <c r="BS13" s="157">
        <f t="shared" si="29"/>
        <v>126.48</v>
      </c>
      <c r="BT13" s="157">
        <f t="shared" si="30"/>
        <v>0</v>
      </c>
      <c r="BU13" s="157">
        <f t="shared" si="31"/>
        <v>0</v>
      </c>
      <c r="BV13" s="157">
        <f t="shared" si="56"/>
        <v>0</v>
      </c>
      <c r="BW13" s="157">
        <f t="shared" si="32"/>
        <v>0</v>
      </c>
      <c r="BX13" s="157">
        <f t="shared" si="33"/>
        <v>0</v>
      </c>
      <c r="BY13" s="157">
        <f t="shared" si="34"/>
        <v>0</v>
      </c>
      <c r="BZ13" s="157">
        <f t="shared" si="35"/>
        <v>0</v>
      </c>
      <c r="CA13" s="157">
        <f t="shared" si="36"/>
        <v>0</v>
      </c>
      <c r="CB13" s="157">
        <f t="shared" si="37"/>
        <v>0</v>
      </c>
      <c r="CC13" s="157">
        <f t="shared" si="38"/>
        <v>0</v>
      </c>
      <c r="CD13" s="157">
        <f t="shared" si="39"/>
        <v>69.52000000000001</v>
      </c>
      <c r="CE13" s="157">
        <f t="shared" si="40"/>
        <v>0</v>
      </c>
      <c r="CF13" s="157">
        <f t="shared" si="41"/>
        <v>0</v>
      </c>
      <c r="CG13" s="157">
        <f t="shared" si="42"/>
        <v>0</v>
      </c>
      <c r="CH13" s="157">
        <f t="shared" si="43"/>
        <v>163.4</v>
      </c>
      <c r="CI13" s="157">
        <f t="shared" si="44"/>
        <v>0</v>
      </c>
      <c r="CJ13" s="157">
        <f t="shared" si="45"/>
        <v>0</v>
      </c>
      <c r="CK13" s="157">
        <f t="shared" si="46"/>
        <v>0</v>
      </c>
      <c r="CL13" s="157">
        <f t="shared" si="47"/>
        <v>0</v>
      </c>
      <c r="CM13" s="157">
        <f t="shared" si="48"/>
        <v>0</v>
      </c>
      <c r="CN13" s="157">
        <f t="shared" si="49"/>
        <v>0</v>
      </c>
      <c r="CO13" s="157">
        <f t="shared" si="50"/>
        <v>0</v>
      </c>
      <c r="CP13" s="157">
        <f t="shared" si="51"/>
        <v>326</v>
      </c>
      <c r="CQ13" s="157">
        <f t="shared" si="52"/>
        <v>0</v>
      </c>
      <c r="CR13" s="157">
        <f t="shared" si="53"/>
        <v>0</v>
      </c>
      <c r="CS13" s="157">
        <f t="shared" si="54"/>
        <v>0</v>
      </c>
      <c r="CT13" s="157">
        <f t="shared" si="55"/>
        <v>0</v>
      </c>
      <c r="CU13" s="142">
        <f>SUM(BA13:CT13)-BF13</f>
        <v>899.93999999999994</v>
      </c>
      <c r="CV13" s="163">
        <f t="shared" si="9"/>
        <v>9</v>
      </c>
      <c r="CW13" s="121" t="str">
        <f t="shared" si="10"/>
        <v>TATIANA RUESTA</v>
      </c>
      <c r="CX13" s="51" t="str">
        <f t="shared" si="10"/>
        <v>IZCC</v>
      </c>
      <c r="CY13" s="9">
        <v>6</v>
      </c>
      <c r="CZ13" s="354">
        <f t="shared" si="57"/>
        <v>112.49249999999999</v>
      </c>
    </row>
    <row r="14" spans="1:104" ht="12.75" x14ac:dyDescent="0.2">
      <c r="A14" s="75">
        <f t="shared" si="5"/>
        <v>7</v>
      </c>
      <c r="B14" s="28" t="s">
        <v>240</v>
      </c>
      <c r="C14" s="77" t="s">
        <v>103</v>
      </c>
      <c r="D14" s="355">
        <v>38992</v>
      </c>
      <c r="E14" s="86" t="str">
        <f t="shared" si="6"/>
        <v>JUV</v>
      </c>
      <c r="F14" s="100"/>
      <c r="G14" s="100">
        <v>80</v>
      </c>
      <c r="H14" s="100"/>
      <c r="I14" s="100"/>
      <c r="J14" s="100"/>
      <c r="K14" s="100"/>
      <c r="L14" s="100">
        <v>64</v>
      </c>
      <c r="M14" s="100">
        <v>21.6</v>
      </c>
      <c r="N14" s="100"/>
      <c r="O14" s="100"/>
      <c r="P14" s="100"/>
      <c r="Q14" s="100"/>
      <c r="R14" s="100">
        <v>94</v>
      </c>
      <c r="S14" s="100"/>
      <c r="T14" s="100">
        <v>48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>
        <v>62</v>
      </c>
      <c r="AJ14" s="100"/>
      <c r="AK14" s="100"/>
      <c r="AL14" s="100"/>
      <c r="AM14" s="100">
        <v>190</v>
      </c>
      <c r="AN14" s="100"/>
      <c r="AO14" s="100">
        <v>210</v>
      </c>
      <c r="AP14" s="100"/>
      <c r="AQ14" s="100">
        <v>146</v>
      </c>
      <c r="AR14" s="100"/>
      <c r="AS14" s="100"/>
      <c r="AT14" s="100"/>
      <c r="AU14" s="100"/>
      <c r="AV14" s="100"/>
      <c r="AW14" s="100"/>
      <c r="AX14" s="100"/>
      <c r="AY14" s="100"/>
      <c r="AZ14" s="163">
        <f t="shared" si="7"/>
        <v>9</v>
      </c>
      <c r="BA14" s="157">
        <f t="shared" si="11"/>
        <v>0</v>
      </c>
      <c r="BB14" s="157">
        <f t="shared" si="12"/>
        <v>18.400000000000002</v>
      </c>
      <c r="BC14" s="157">
        <f t="shared" si="13"/>
        <v>0</v>
      </c>
      <c r="BD14" s="157">
        <f t="shared" si="14"/>
        <v>0</v>
      </c>
      <c r="BE14" s="157">
        <f t="shared" si="15"/>
        <v>0</v>
      </c>
      <c r="BF14" s="157">
        <f t="shared" si="16"/>
        <v>0</v>
      </c>
      <c r="BG14" s="157">
        <f t="shared" si="17"/>
        <v>23.68</v>
      </c>
      <c r="BH14" s="228">
        <f t="shared" si="18"/>
        <v>7.992</v>
      </c>
      <c r="BI14" s="157">
        <f t="shared" si="19"/>
        <v>0</v>
      </c>
      <c r="BJ14" s="157">
        <f t="shared" si="20"/>
        <v>0</v>
      </c>
      <c r="BK14" s="157">
        <f t="shared" si="21"/>
        <v>0</v>
      </c>
      <c r="BL14" s="157">
        <f t="shared" si="22"/>
        <v>0</v>
      </c>
      <c r="BM14" s="157">
        <f t="shared" si="23"/>
        <v>41.36</v>
      </c>
      <c r="BN14" s="157">
        <f t="shared" si="24"/>
        <v>0</v>
      </c>
      <c r="BO14" s="157">
        <f t="shared" si="25"/>
        <v>21.12</v>
      </c>
      <c r="BP14" s="157">
        <f t="shared" si="26"/>
        <v>0</v>
      </c>
      <c r="BQ14" s="157">
        <f t="shared" si="27"/>
        <v>0</v>
      </c>
      <c r="BR14" s="157">
        <f t="shared" si="28"/>
        <v>0</v>
      </c>
      <c r="BS14" s="157">
        <f t="shared" si="29"/>
        <v>0</v>
      </c>
      <c r="BT14" s="157">
        <f t="shared" si="30"/>
        <v>0</v>
      </c>
      <c r="BU14" s="157">
        <f t="shared" si="31"/>
        <v>0</v>
      </c>
      <c r="BV14" s="157">
        <f t="shared" si="56"/>
        <v>0</v>
      </c>
      <c r="BW14" s="157">
        <f t="shared" si="32"/>
        <v>0</v>
      </c>
      <c r="BX14" s="157">
        <f t="shared" si="33"/>
        <v>0</v>
      </c>
      <c r="BY14" s="157">
        <f t="shared" si="34"/>
        <v>0</v>
      </c>
      <c r="BZ14" s="157">
        <f t="shared" si="35"/>
        <v>0</v>
      </c>
      <c r="CA14" s="157">
        <f t="shared" si="36"/>
        <v>0</v>
      </c>
      <c r="CB14" s="157">
        <f t="shared" si="37"/>
        <v>0</v>
      </c>
      <c r="CC14" s="157">
        <f t="shared" si="38"/>
        <v>0</v>
      </c>
      <c r="CD14" s="157">
        <f t="shared" si="39"/>
        <v>48.980000000000004</v>
      </c>
      <c r="CE14" s="157">
        <f t="shared" si="40"/>
        <v>0</v>
      </c>
      <c r="CF14" s="157">
        <f t="shared" si="41"/>
        <v>0</v>
      </c>
      <c r="CG14" s="157">
        <f t="shared" si="42"/>
        <v>0</v>
      </c>
      <c r="CH14" s="157">
        <f t="shared" si="43"/>
        <v>163.4</v>
      </c>
      <c r="CI14" s="157">
        <f t="shared" si="44"/>
        <v>0</v>
      </c>
      <c r="CJ14" s="157">
        <f t="shared" si="45"/>
        <v>180.6</v>
      </c>
      <c r="CK14" s="157">
        <f t="shared" si="46"/>
        <v>0</v>
      </c>
      <c r="CL14" s="157">
        <f t="shared" si="47"/>
        <v>135.78</v>
      </c>
      <c r="CM14" s="157">
        <f t="shared" si="48"/>
        <v>0</v>
      </c>
      <c r="CN14" s="157">
        <f t="shared" si="49"/>
        <v>0</v>
      </c>
      <c r="CO14" s="157">
        <f t="shared" si="50"/>
        <v>0</v>
      </c>
      <c r="CP14" s="157">
        <f t="shared" si="51"/>
        <v>0</v>
      </c>
      <c r="CQ14" s="157">
        <f t="shared" si="52"/>
        <v>0</v>
      </c>
      <c r="CR14" s="157">
        <f t="shared" si="53"/>
        <v>0</v>
      </c>
      <c r="CS14" s="157">
        <f t="shared" si="54"/>
        <v>0</v>
      </c>
      <c r="CT14" s="157">
        <f t="shared" si="55"/>
        <v>0</v>
      </c>
      <c r="CU14" s="142">
        <f>SUM(BA14:CT14)-BH14</f>
        <v>633.32000000000005</v>
      </c>
      <c r="CV14" s="163">
        <f t="shared" ref="CV14:CV43" si="58">+AZ14</f>
        <v>9</v>
      </c>
      <c r="CW14" s="121" t="str">
        <f t="shared" ref="CW14:CW39" si="59">+B14</f>
        <v>NICOLE SAHAGUN</v>
      </c>
      <c r="CX14" s="51" t="str">
        <f t="shared" ref="CX14:CX39" si="60">+C14</f>
        <v>IZCC</v>
      </c>
      <c r="CY14" s="9">
        <v>7</v>
      </c>
      <c r="CZ14" s="354">
        <f t="shared" si="57"/>
        <v>79.165000000000006</v>
      </c>
    </row>
    <row r="15" spans="1:104" ht="12.75" x14ac:dyDescent="0.2">
      <c r="A15" s="75">
        <f t="shared" si="5"/>
        <v>8</v>
      </c>
      <c r="B15" s="28" t="s">
        <v>241</v>
      </c>
      <c r="C15" s="77" t="s">
        <v>242</v>
      </c>
      <c r="D15" s="355">
        <v>39449</v>
      </c>
      <c r="E15" s="86" t="str">
        <f t="shared" si="6"/>
        <v>PJUV</v>
      </c>
      <c r="F15" s="100"/>
      <c r="G15" s="100"/>
      <c r="H15" s="100"/>
      <c r="I15" s="100">
        <v>220</v>
      </c>
      <c r="J15" s="100"/>
      <c r="K15" s="100"/>
      <c r="L15" s="100">
        <v>148</v>
      </c>
      <c r="M15" s="100"/>
      <c r="N15" s="100">
        <v>40</v>
      </c>
      <c r="O15" s="100"/>
      <c r="P15" s="100"/>
      <c r="Q15" s="100"/>
      <c r="R15" s="100"/>
      <c r="S15" s="100"/>
      <c r="T15" s="100">
        <v>96</v>
      </c>
      <c r="U15" s="100"/>
      <c r="V15" s="100"/>
      <c r="W15" s="10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>
        <v>270</v>
      </c>
      <c r="AN15" s="100"/>
      <c r="AO15" s="100"/>
      <c r="AP15" s="100"/>
      <c r="AQ15" s="100"/>
      <c r="AR15" s="100">
        <v>144</v>
      </c>
      <c r="AS15" s="100"/>
      <c r="AT15" s="100"/>
      <c r="AU15" s="100"/>
      <c r="AV15" s="100"/>
      <c r="AW15" s="100"/>
      <c r="AX15" s="100"/>
      <c r="AY15" s="100"/>
      <c r="AZ15" s="163">
        <f t="shared" si="7"/>
        <v>7</v>
      </c>
      <c r="BA15" s="157">
        <f t="shared" si="11"/>
        <v>0</v>
      </c>
      <c r="BB15" s="157">
        <f t="shared" si="12"/>
        <v>0</v>
      </c>
      <c r="BC15" s="157">
        <f t="shared" si="13"/>
        <v>0</v>
      </c>
      <c r="BD15" s="157">
        <f t="shared" si="14"/>
        <v>66</v>
      </c>
      <c r="BE15" s="157">
        <f t="shared" si="15"/>
        <v>0</v>
      </c>
      <c r="BF15" s="157">
        <f t="shared" si="16"/>
        <v>0</v>
      </c>
      <c r="BG15" s="157">
        <f t="shared" si="17"/>
        <v>54.76</v>
      </c>
      <c r="BH15" s="157">
        <f t="shared" si="18"/>
        <v>0</v>
      </c>
      <c r="BI15" s="228">
        <f t="shared" si="19"/>
        <v>14.8</v>
      </c>
      <c r="BJ15" s="157">
        <f t="shared" si="20"/>
        <v>0</v>
      </c>
      <c r="BK15" s="157">
        <f t="shared" si="21"/>
        <v>0</v>
      </c>
      <c r="BL15" s="157">
        <f t="shared" si="22"/>
        <v>0</v>
      </c>
      <c r="BM15" s="157">
        <f t="shared" si="23"/>
        <v>0</v>
      </c>
      <c r="BN15" s="157">
        <f t="shared" si="24"/>
        <v>0</v>
      </c>
      <c r="BO15" s="157">
        <f t="shared" si="25"/>
        <v>42.24</v>
      </c>
      <c r="BP15" s="157">
        <f t="shared" si="26"/>
        <v>0</v>
      </c>
      <c r="BQ15" s="157">
        <f t="shared" si="27"/>
        <v>0</v>
      </c>
      <c r="BR15" s="157">
        <f t="shared" si="28"/>
        <v>48.96</v>
      </c>
      <c r="BS15" s="157">
        <f t="shared" si="29"/>
        <v>0</v>
      </c>
      <c r="BT15" s="157">
        <f t="shared" si="30"/>
        <v>0</v>
      </c>
      <c r="BU15" s="157">
        <f t="shared" si="31"/>
        <v>0</v>
      </c>
      <c r="BV15" s="157">
        <f t="shared" si="56"/>
        <v>0</v>
      </c>
      <c r="BW15" s="157">
        <f t="shared" si="32"/>
        <v>0</v>
      </c>
      <c r="BX15" s="157">
        <f t="shared" si="33"/>
        <v>0</v>
      </c>
      <c r="BY15" s="157">
        <f t="shared" si="34"/>
        <v>0</v>
      </c>
      <c r="BZ15" s="157">
        <f t="shared" si="35"/>
        <v>0</v>
      </c>
      <c r="CA15" s="157">
        <f t="shared" si="36"/>
        <v>0</v>
      </c>
      <c r="CB15" s="157">
        <f t="shared" si="37"/>
        <v>0</v>
      </c>
      <c r="CC15" s="157">
        <f t="shared" si="38"/>
        <v>0</v>
      </c>
      <c r="CD15" s="157">
        <f t="shared" si="39"/>
        <v>0</v>
      </c>
      <c r="CE15" s="157">
        <f t="shared" si="40"/>
        <v>0</v>
      </c>
      <c r="CF15" s="157">
        <f t="shared" si="41"/>
        <v>0</v>
      </c>
      <c r="CG15" s="157">
        <f t="shared" si="42"/>
        <v>0</v>
      </c>
      <c r="CH15" s="157">
        <f t="shared" si="43"/>
        <v>232.2</v>
      </c>
      <c r="CI15" s="157">
        <f t="shared" si="44"/>
        <v>0</v>
      </c>
      <c r="CJ15" s="157">
        <f t="shared" si="45"/>
        <v>0</v>
      </c>
      <c r="CK15" s="157">
        <f t="shared" si="46"/>
        <v>0</v>
      </c>
      <c r="CL15" s="157">
        <f t="shared" si="47"/>
        <v>0</v>
      </c>
      <c r="CM15" s="157">
        <f t="shared" si="48"/>
        <v>133.92000000000002</v>
      </c>
      <c r="CN15" s="157">
        <f t="shared" si="49"/>
        <v>0</v>
      </c>
      <c r="CO15" s="157">
        <f t="shared" si="50"/>
        <v>0</v>
      </c>
      <c r="CP15" s="157">
        <f t="shared" si="51"/>
        <v>0</v>
      </c>
      <c r="CQ15" s="157">
        <f t="shared" si="52"/>
        <v>0</v>
      </c>
      <c r="CR15" s="157">
        <f t="shared" si="53"/>
        <v>0</v>
      </c>
      <c r="CS15" s="157">
        <f t="shared" si="54"/>
        <v>0</v>
      </c>
      <c r="CT15" s="157">
        <f t="shared" si="55"/>
        <v>0</v>
      </c>
      <c r="CU15" s="142">
        <f t="shared" ref="CU15:CU43" si="61">SUM(BA15:CT15)</f>
        <v>592.88000000000011</v>
      </c>
      <c r="CV15" s="163">
        <f t="shared" si="58"/>
        <v>7</v>
      </c>
      <c r="CW15" s="121" t="str">
        <f t="shared" si="59"/>
        <v>ANDREA GONZALEZ</v>
      </c>
      <c r="CX15" s="51" t="str">
        <f t="shared" si="60"/>
        <v>IZZZ</v>
      </c>
      <c r="CY15" s="9">
        <v>8</v>
      </c>
      <c r="CZ15" s="354">
        <f t="shared" si="57"/>
        <v>84.697142857142879</v>
      </c>
    </row>
    <row r="16" spans="1:104" ht="12.75" x14ac:dyDescent="0.2">
      <c r="A16" s="75">
        <f t="shared" si="5"/>
        <v>9</v>
      </c>
      <c r="B16" s="317" t="s">
        <v>243</v>
      </c>
      <c r="C16" s="61" t="s">
        <v>142</v>
      </c>
      <c r="D16" s="355">
        <v>39951</v>
      </c>
      <c r="E16" s="86" t="str">
        <f t="shared" si="6"/>
        <v>PJUV</v>
      </c>
      <c r="F16" s="100"/>
      <c r="G16" s="100"/>
      <c r="H16" s="100"/>
      <c r="I16" s="100"/>
      <c r="J16" s="100"/>
      <c r="K16" s="100"/>
      <c r="L16" s="100">
        <v>48</v>
      </c>
      <c r="M16" s="100">
        <v>174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>
        <v>55.6</v>
      </c>
      <c r="AG16" s="100"/>
      <c r="AH16" s="100">
        <v>90</v>
      </c>
      <c r="AI16" s="100"/>
      <c r="AJ16" s="100"/>
      <c r="AK16" s="100"/>
      <c r="AL16" s="100"/>
      <c r="AM16" s="100"/>
      <c r="AN16" s="100"/>
      <c r="AO16" s="100"/>
      <c r="AP16" s="100"/>
      <c r="AQ16" s="100"/>
      <c r="AR16" s="100">
        <v>108</v>
      </c>
      <c r="AS16" s="100"/>
      <c r="AT16" s="100"/>
      <c r="AU16" s="100"/>
      <c r="AV16" s="100"/>
      <c r="AW16" s="100"/>
      <c r="AX16" s="100"/>
      <c r="AY16" s="100"/>
      <c r="AZ16" s="163">
        <f t="shared" si="7"/>
        <v>5</v>
      </c>
      <c r="BA16" s="165">
        <f t="shared" si="11"/>
        <v>0</v>
      </c>
      <c r="BB16" s="165">
        <f t="shared" si="12"/>
        <v>0</v>
      </c>
      <c r="BC16" s="165">
        <f t="shared" si="13"/>
        <v>0</v>
      </c>
      <c r="BD16" s="165">
        <f t="shared" si="14"/>
        <v>0</v>
      </c>
      <c r="BE16" s="165">
        <f t="shared" si="15"/>
        <v>0</v>
      </c>
      <c r="BF16" s="165">
        <f t="shared" si="16"/>
        <v>0</v>
      </c>
      <c r="BG16" s="165">
        <f t="shared" si="17"/>
        <v>17.759999999999998</v>
      </c>
      <c r="BH16" s="165">
        <f t="shared" si="18"/>
        <v>64.38</v>
      </c>
      <c r="BI16" s="165">
        <f t="shared" si="19"/>
        <v>0</v>
      </c>
      <c r="BJ16" s="165">
        <f t="shared" si="20"/>
        <v>0</v>
      </c>
      <c r="BK16" s="165">
        <f t="shared" si="21"/>
        <v>0</v>
      </c>
      <c r="BL16" s="165">
        <f t="shared" si="22"/>
        <v>0</v>
      </c>
      <c r="BM16" s="165">
        <f t="shared" si="23"/>
        <v>0</v>
      </c>
      <c r="BN16" s="165">
        <f t="shared" si="24"/>
        <v>0</v>
      </c>
      <c r="BO16" s="165">
        <f t="shared" si="25"/>
        <v>0</v>
      </c>
      <c r="BP16" s="165">
        <f t="shared" si="26"/>
        <v>0</v>
      </c>
      <c r="BQ16" s="165">
        <f t="shared" si="27"/>
        <v>0</v>
      </c>
      <c r="BR16" s="165">
        <f t="shared" si="28"/>
        <v>0</v>
      </c>
      <c r="BS16" s="165">
        <f t="shared" si="29"/>
        <v>0</v>
      </c>
      <c r="BT16" s="165">
        <f t="shared" si="30"/>
        <v>0</v>
      </c>
      <c r="BU16" s="165">
        <f t="shared" si="31"/>
        <v>0</v>
      </c>
      <c r="BV16" s="165">
        <f t="shared" si="56"/>
        <v>0</v>
      </c>
      <c r="BW16" s="165">
        <f t="shared" si="32"/>
        <v>0</v>
      </c>
      <c r="BX16" s="165">
        <f t="shared" si="33"/>
        <v>0</v>
      </c>
      <c r="BY16" s="165">
        <f t="shared" si="34"/>
        <v>0</v>
      </c>
      <c r="BZ16" s="165">
        <f t="shared" si="35"/>
        <v>0</v>
      </c>
      <c r="CA16" s="165">
        <f t="shared" si="36"/>
        <v>36.14</v>
      </c>
      <c r="CB16" s="165">
        <f t="shared" si="37"/>
        <v>0</v>
      </c>
      <c r="CC16" s="165">
        <f t="shared" si="38"/>
        <v>64.8</v>
      </c>
      <c r="CD16" s="165">
        <f t="shared" si="39"/>
        <v>0</v>
      </c>
      <c r="CE16" s="165">
        <f t="shared" si="40"/>
        <v>0</v>
      </c>
      <c r="CF16" s="165">
        <f t="shared" si="41"/>
        <v>0</v>
      </c>
      <c r="CG16" s="165">
        <f t="shared" si="42"/>
        <v>0</v>
      </c>
      <c r="CH16" s="165">
        <f t="shared" si="43"/>
        <v>0</v>
      </c>
      <c r="CI16" s="165">
        <f t="shared" si="44"/>
        <v>0</v>
      </c>
      <c r="CJ16" s="165">
        <f t="shared" si="45"/>
        <v>0</v>
      </c>
      <c r="CK16" s="165">
        <f t="shared" si="46"/>
        <v>0</v>
      </c>
      <c r="CL16" s="165">
        <f t="shared" si="47"/>
        <v>0</v>
      </c>
      <c r="CM16" s="165">
        <f t="shared" si="48"/>
        <v>100.44000000000001</v>
      </c>
      <c r="CN16" s="165">
        <f t="shared" si="49"/>
        <v>0</v>
      </c>
      <c r="CO16" s="165">
        <f t="shared" si="50"/>
        <v>0</v>
      </c>
      <c r="CP16" s="165">
        <f t="shared" si="51"/>
        <v>0</v>
      </c>
      <c r="CQ16" s="165">
        <f t="shared" si="52"/>
        <v>0</v>
      </c>
      <c r="CR16" s="165">
        <f t="shared" si="53"/>
        <v>0</v>
      </c>
      <c r="CS16" s="165">
        <f t="shared" si="54"/>
        <v>0</v>
      </c>
      <c r="CT16" s="157">
        <f t="shared" si="55"/>
        <v>0</v>
      </c>
      <c r="CU16" s="142">
        <f t="shared" si="61"/>
        <v>283.52</v>
      </c>
      <c r="CV16" s="163">
        <f t="shared" si="58"/>
        <v>5</v>
      </c>
      <c r="CW16" s="121" t="str">
        <f t="shared" si="59"/>
        <v>MARIAANGELES LOZADA</v>
      </c>
      <c r="CX16" s="51" t="str">
        <f t="shared" si="60"/>
        <v>LSGC</v>
      </c>
      <c r="CY16" s="9">
        <v>9</v>
      </c>
      <c r="CZ16" s="354">
        <f t="shared" si="57"/>
        <v>56.703999999999994</v>
      </c>
    </row>
    <row r="17" spans="1:104" ht="12.75" x14ac:dyDescent="0.2">
      <c r="A17" s="75">
        <f t="shared" si="5"/>
        <v>10</v>
      </c>
      <c r="B17" s="26" t="s">
        <v>246</v>
      </c>
      <c r="C17" s="61" t="s">
        <v>180</v>
      </c>
      <c r="D17" s="357">
        <v>38968</v>
      </c>
      <c r="E17" s="86" t="str">
        <f t="shared" si="6"/>
        <v>JUV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>
        <v>84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>
        <v>126</v>
      </c>
      <c r="AM17" s="100"/>
      <c r="AN17" s="100"/>
      <c r="AO17" s="100"/>
      <c r="AP17" s="100"/>
      <c r="AQ17" s="100"/>
      <c r="AR17" s="100"/>
      <c r="AS17" s="100"/>
      <c r="AT17" s="100"/>
      <c r="AU17" s="100">
        <v>46.3</v>
      </c>
      <c r="AV17" s="100"/>
      <c r="AW17" s="100">
        <v>84</v>
      </c>
      <c r="AX17" s="100"/>
      <c r="AY17" s="100"/>
      <c r="AZ17" s="163">
        <f t="shared" si="7"/>
        <v>4</v>
      </c>
      <c r="BA17" s="165">
        <f t="shared" si="11"/>
        <v>0</v>
      </c>
      <c r="BB17" s="165">
        <f t="shared" si="12"/>
        <v>0</v>
      </c>
      <c r="BC17" s="165">
        <f t="shared" si="13"/>
        <v>0</v>
      </c>
      <c r="BD17" s="165">
        <f t="shared" si="14"/>
        <v>0</v>
      </c>
      <c r="BE17" s="165">
        <f t="shared" si="15"/>
        <v>0</v>
      </c>
      <c r="BF17" s="165">
        <f t="shared" si="16"/>
        <v>0</v>
      </c>
      <c r="BG17" s="165">
        <f t="shared" si="17"/>
        <v>0</v>
      </c>
      <c r="BH17" s="165">
        <f t="shared" si="18"/>
        <v>0</v>
      </c>
      <c r="BI17" s="165">
        <f t="shared" si="19"/>
        <v>0</v>
      </c>
      <c r="BJ17" s="165">
        <f t="shared" si="20"/>
        <v>36.96</v>
      </c>
      <c r="BK17" s="165">
        <f t="shared" si="21"/>
        <v>0</v>
      </c>
      <c r="BL17" s="165">
        <f t="shared" si="22"/>
        <v>0</v>
      </c>
      <c r="BM17" s="165">
        <f t="shared" si="23"/>
        <v>0</v>
      </c>
      <c r="BN17" s="165">
        <f t="shared" si="24"/>
        <v>0</v>
      </c>
      <c r="BO17" s="165">
        <f t="shared" si="25"/>
        <v>0</v>
      </c>
      <c r="BP17" s="165">
        <f t="shared" si="26"/>
        <v>0</v>
      </c>
      <c r="BQ17" s="165">
        <f t="shared" si="27"/>
        <v>0</v>
      </c>
      <c r="BR17" s="165">
        <f t="shared" si="28"/>
        <v>0</v>
      </c>
      <c r="BS17" s="165">
        <f t="shared" si="29"/>
        <v>0</v>
      </c>
      <c r="BT17" s="165">
        <f t="shared" si="30"/>
        <v>0</v>
      </c>
      <c r="BU17" s="165">
        <f t="shared" si="31"/>
        <v>0</v>
      </c>
      <c r="BV17" s="165">
        <f t="shared" si="56"/>
        <v>0</v>
      </c>
      <c r="BW17" s="165">
        <f t="shared" si="32"/>
        <v>0</v>
      </c>
      <c r="BX17" s="165">
        <f t="shared" si="33"/>
        <v>0</v>
      </c>
      <c r="BY17" s="165">
        <f t="shared" si="34"/>
        <v>0</v>
      </c>
      <c r="BZ17" s="165">
        <f t="shared" si="35"/>
        <v>0</v>
      </c>
      <c r="CA17" s="165">
        <f t="shared" si="36"/>
        <v>0</v>
      </c>
      <c r="CB17" s="165">
        <f t="shared" si="37"/>
        <v>0</v>
      </c>
      <c r="CC17" s="165">
        <f t="shared" si="38"/>
        <v>0</v>
      </c>
      <c r="CD17" s="165">
        <f t="shared" si="39"/>
        <v>0</v>
      </c>
      <c r="CE17" s="165">
        <f t="shared" si="40"/>
        <v>0</v>
      </c>
      <c r="CF17" s="165">
        <f t="shared" si="41"/>
        <v>0</v>
      </c>
      <c r="CG17" s="165">
        <f t="shared" si="42"/>
        <v>108.36</v>
      </c>
      <c r="CH17" s="165">
        <f t="shared" si="43"/>
        <v>0</v>
      </c>
      <c r="CI17" s="165">
        <f t="shared" si="44"/>
        <v>0</v>
      </c>
      <c r="CJ17" s="165">
        <f t="shared" si="45"/>
        <v>0</v>
      </c>
      <c r="CK17" s="165">
        <f t="shared" si="46"/>
        <v>0</v>
      </c>
      <c r="CL17" s="165">
        <f t="shared" si="47"/>
        <v>0</v>
      </c>
      <c r="CM17" s="165">
        <f t="shared" si="48"/>
        <v>0</v>
      </c>
      <c r="CN17" s="165">
        <f t="shared" si="49"/>
        <v>0</v>
      </c>
      <c r="CO17" s="165">
        <f t="shared" si="50"/>
        <v>0</v>
      </c>
      <c r="CP17" s="165">
        <f t="shared" si="51"/>
        <v>46.3</v>
      </c>
      <c r="CQ17" s="165">
        <f t="shared" si="52"/>
        <v>0</v>
      </c>
      <c r="CR17" s="165">
        <f t="shared" si="53"/>
        <v>84</v>
      </c>
      <c r="CS17" s="165">
        <f t="shared" si="54"/>
        <v>0</v>
      </c>
      <c r="CT17" s="157">
        <f t="shared" si="55"/>
        <v>0</v>
      </c>
      <c r="CU17" s="142">
        <f t="shared" si="61"/>
        <v>275.62</v>
      </c>
      <c r="CV17" s="163">
        <f t="shared" si="58"/>
        <v>4</v>
      </c>
      <c r="CW17" s="121" t="str">
        <f t="shared" si="59"/>
        <v>JENNIFER CONVERSE</v>
      </c>
      <c r="CX17" s="51" t="str">
        <f t="shared" si="60"/>
        <v>CGSV</v>
      </c>
      <c r="CY17" s="9">
        <v>10</v>
      </c>
      <c r="CZ17" s="354">
        <f t="shared" si="57"/>
        <v>68.905000000000001</v>
      </c>
    </row>
    <row r="18" spans="1:104" ht="12.75" x14ac:dyDescent="0.2">
      <c r="A18" s="66">
        <f t="shared" si="5"/>
        <v>11</v>
      </c>
      <c r="B18" s="26" t="s">
        <v>245</v>
      </c>
      <c r="C18" s="61" t="s">
        <v>132</v>
      </c>
      <c r="D18" s="355">
        <v>39059</v>
      </c>
      <c r="E18" s="86" t="str">
        <f t="shared" si="6"/>
        <v>JUV</v>
      </c>
      <c r="F18" s="100"/>
      <c r="G18" s="100"/>
      <c r="H18" s="100"/>
      <c r="I18" s="100"/>
      <c r="J18" s="100"/>
      <c r="K18" s="100"/>
      <c r="L18" s="100"/>
      <c r="M18" s="100">
        <v>174</v>
      </c>
      <c r="N18" s="100"/>
      <c r="O18" s="100"/>
      <c r="P18" s="100"/>
      <c r="Q18" s="100"/>
      <c r="R18" s="100"/>
      <c r="S18" s="100"/>
      <c r="T18" s="100">
        <v>80</v>
      </c>
      <c r="U18" s="100"/>
      <c r="V18" s="100"/>
      <c r="W18" s="100">
        <v>48</v>
      </c>
      <c r="X18" s="100">
        <v>48</v>
      </c>
      <c r="Y18" s="100"/>
      <c r="Z18" s="100"/>
      <c r="AA18" s="100"/>
      <c r="AB18" s="100"/>
      <c r="AC18" s="100">
        <v>32</v>
      </c>
      <c r="AD18" s="100"/>
      <c r="AE18" s="100"/>
      <c r="AF18" s="100"/>
      <c r="AG18" s="100"/>
      <c r="AH18" s="100"/>
      <c r="AI18" s="100"/>
      <c r="AJ18" s="100">
        <v>48</v>
      </c>
      <c r="AK18" s="100"/>
      <c r="AL18" s="100"/>
      <c r="AM18" s="100"/>
      <c r="AN18" s="100"/>
      <c r="AO18" s="100"/>
      <c r="AP18" s="100"/>
      <c r="AQ18" s="100"/>
      <c r="AR18" s="100">
        <v>54</v>
      </c>
      <c r="AS18" s="100"/>
      <c r="AT18" s="100"/>
      <c r="AU18" s="100"/>
      <c r="AV18" s="100"/>
      <c r="AW18" s="100"/>
      <c r="AX18" s="100"/>
      <c r="AY18" s="100"/>
      <c r="AZ18" s="163">
        <f t="shared" si="7"/>
        <v>7</v>
      </c>
      <c r="BA18" s="165">
        <f t="shared" si="11"/>
        <v>0</v>
      </c>
      <c r="BB18" s="165">
        <f t="shared" si="12"/>
        <v>0</v>
      </c>
      <c r="BC18" s="165">
        <f t="shared" si="13"/>
        <v>0</v>
      </c>
      <c r="BD18" s="165">
        <f t="shared" si="14"/>
        <v>0</v>
      </c>
      <c r="BE18" s="165">
        <f t="shared" si="15"/>
        <v>0</v>
      </c>
      <c r="BF18" s="165">
        <f t="shared" si="16"/>
        <v>0</v>
      </c>
      <c r="BG18" s="157">
        <f t="shared" si="17"/>
        <v>0</v>
      </c>
      <c r="BH18" s="157">
        <f t="shared" si="18"/>
        <v>64.38</v>
      </c>
      <c r="BI18" s="157">
        <f t="shared" si="19"/>
        <v>0</v>
      </c>
      <c r="BJ18" s="157">
        <f t="shared" si="20"/>
        <v>0</v>
      </c>
      <c r="BK18" s="157">
        <f t="shared" si="21"/>
        <v>0</v>
      </c>
      <c r="BL18" s="157">
        <f t="shared" si="22"/>
        <v>0</v>
      </c>
      <c r="BM18" s="157">
        <f t="shared" si="23"/>
        <v>0</v>
      </c>
      <c r="BN18" s="157">
        <f t="shared" si="24"/>
        <v>0</v>
      </c>
      <c r="BO18" s="157">
        <f t="shared" si="25"/>
        <v>35.200000000000003</v>
      </c>
      <c r="BP18" s="157">
        <f t="shared" si="26"/>
        <v>0</v>
      </c>
      <c r="BQ18" s="157">
        <f t="shared" si="27"/>
        <v>0</v>
      </c>
      <c r="BR18" s="157">
        <f t="shared" si="28"/>
        <v>24.48</v>
      </c>
      <c r="BS18" s="157">
        <f t="shared" si="29"/>
        <v>24.48</v>
      </c>
      <c r="BT18" s="157">
        <f t="shared" si="30"/>
        <v>0</v>
      </c>
      <c r="BU18" s="157">
        <f t="shared" si="31"/>
        <v>0</v>
      </c>
      <c r="BV18" s="157">
        <f t="shared" si="56"/>
        <v>0</v>
      </c>
      <c r="BW18" s="157">
        <f t="shared" si="32"/>
        <v>0</v>
      </c>
      <c r="BX18" s="157">
        <f t="shared" si="33"/>
        <v>18.559999999999999</v>
      </c>
      <c r="BY18" s="157">
        <f t="shared" si="34"/>
        <v>0</v>
      </c>
      <c r="BZ18" s="157">
        <f t="shared" si="35"/>
        <v>0</v>
      </c>
      <c r="CA18" s="157">
        <f t="shared" si="36"/>
        <v>0</v>
      </c>
      <c r="CB18" s="157">
        <f t="shared" si="37"/>
        <v>0</v>
      </c>
      <c r="CC18" s="157">
        <f t="shared" si="38"/>
        <v>0</v>
      </c>
      <c r="CD18" s="157">
        <f t="shared" si="39"/>
        <v>0</v>
      </c>
      <c r="CE18" s="157">
        <f t="shared" si="40"/>
        <v>41.28</v>
      </c>
      <c r="CF18" s="157">
        <f t="shared" si="41"/>
        <v>0</v>
      </c>
      <c r="CG18" s="157">
        <f t="shared" si="42"/>
        <v>0</v>
      </c>
      <c r="CH18" s="157">
        <f t="shared" si="43"/>
        <v>0</v>
      </c>
      <c r="CI18" s="157">
        <f t="shared" si="44"/>
        <v>0</v>
      </c>
      <c r="CJ18" s="157">
        <f t="shared" si="45"/>
        <v>0</v>
      </c>
      <c r="CK18" s="157">
        <f t="shared" si="46"/>
        <v>0</v>
      </c>
      <c r="CL18" s="157">
        <f t="shared" si="47"/>
        <v>0</v>
      </c>
      <c r="CM18" s="157">
        <f t="shared" si="48"/>
        <v>50.220000000000006</v>
      </c>
      <c r="CN18" s="157">
        <f t="shared" si="49"/>
        <v>0</v>
      </c>
      <c r="CO18" s="157">
        <f t="shared" si="50"/>
        <v>0</v>
      </c>
      <c r="CP18" s="157">
        <f t="shared" si="51"/>
        <v>0</v>
      </c>
      <c r="CQ18" s="157">
        <f t="shared" si="52"/>
        <v>0</v>
      </c>
      <c r="CR18" s="157">
        <f t="shared" si="53"/>
        <v>0</v>
      </c>
      <c r="CS18" s="157">
        <f t="shared" si="54"/>
        <v>0</v>
      </c>
      <c r="CT18" s="157">
        <f t="shared" si="55"/>
        <v>0</v>
      </c>
      <c r="CU18" s="102">
        <f t="shared" si="61"/>
        <v>258.60000000000002</v>
      </c>
      <c r="CV18" s="163">
        <f t="shared" si="58"/>
        <v>7</v>
      </c>
      <c r="CW18" s="121" t="str">
        <f t="shared" si="59"/>
        <v>SOFIA SAAVEDRA</v>
      </c>
      <c r="CX18" s="51" t="str">
        <f t="shared" si="60"/>
        <v>BGC</v>
      </c>
      <c r="CY18" s="9">
        <v>11</v>
      </c>
      <c r="CZ18" s="354">
        <f t="shared" si="57"/>
        <v>36.942857142857143</v>
      </c>
    </row>
    <row r="19" spans="1:104" ht="12.75" x14ac:dyDescent="0.2">
      <c r="A19" s="66">
        <f t="shared" si="5"/>
        <v>12</v>
      </c>
      <c r="B19" s="26" t="s">
        <v>244</v>
      </c>
      <c r="C19" s="61" t="s">
        <v>109</v>
      </c>
      <c r="D19" s="357">
        <v>38474</v>
      </c>
      <c r="E19" s="86" t="str">
        <f t="shared" si="6"/>
        <v>JUV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v>572</v>
      </c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53">
        <f t="shared" si="7"/>
        <v>1</v>
      </c>
      <c r="BA19" s="165">
        <f t="shared" si="11"/>
        <v>0</v>
      </c>
      <c r="BB19" s="165">
        <f t="shared" si="12"/>
        <v>0</v>
      </c>
      <c r="BC19" s="165">
        <f t="shared" si="13"/>
        <v>0</v>
      </c>
      <c r="BD19" s="165">
        <f t="shared" si="14"/>
        <v>0</v>
      </c>
      <c r="BE19" s="165">
        <f t="shared" si="15"/>
        <v>0</v>
      </c>
      <c r="BF19" s="165">
        <f t="shared" si="16"/>
        <v>0</v>
      </c>
      <c r="BG19" s="165">
        <f t="shared" si="17"/>
        <v>0</v>
      </c>
      <c r="BH19" s="165">
        <f t="shared" si="18"/>
        <v>0</v>
      </c>
      <c r="BI19" s="165">
        <f t="shared" si="19"/>
        <v>0</v>
      </c>
      <c r="BJ19" s="165">
        <f t="shared" si="20"/>
        <v>0</v>
      </c>
      <c r="BK19" s="165">
        <f t="shared" si="21"/>
        <v>0</v>
      </c>
      <c r="BL19" s="165">
        <f t="shared" si="22"/>
        <v>251.68</v>
      </c>
      <c r="BM19" s="165">
        <f t="shared" si="23"/>
        <v>0</v>
      </c>
      <c r="BN19" s="165">
        <f t="shared" si="24"/>
        <v>0</v>
      </c>
      <c r="BO19" s="165">
        <f t="shared" si="25"/>
        <v>0</v>
      </c>
      <c r="BP19" s="165">
        <f t="shared" si="26"/>
        <v>0</v>
      </c>
      <c r="BQ19" s="165">
        <f t="shared" si="27"/>
        <v>0</v>
      </c>
      <c r="BR19" s="165">
        <f t="shared" si="28"/>
        <v>0</v>
      </c>
      <c r="BS19" s="165">
        <f t="shared" si="29"/>
        <v>0</v>
      </c>
      <c r="BT19" s="165">
        <f t="shared" si="30"/>
        <v>0</v>
      </c>
      <c r="BU19" s="165">
        <f t="shared" si="31"/>
        <v>0</v>
      </c>
      <c r="BV19" s="165">
        <f t="shared" si="56"/>
        <v>0</v>
      </c>
      <c r="BW19" s="165">
        <f t="shared" si="32"/>
        <v>0</v>
      </c>
      <c r="BX19" s="165">
        <f t="shared" si="33"/>
        <v>0</v>
      </c>
      <c r="BY19" s="165">
        <f t="shared" si="34"/>
        <v>0</v>
      </c>
      <c r="BZ19" s="165">
        <f t="shared" si="35"/>
        <v>0</v>
      </c>
      <c r="CA19" s="165">
        <f t="shared" si="36"/>
        <v>0</v>
      </c>
      <c r="CB19" s="165">
        <f t="shared" si="37"/>
        <v>0</v>
      </c>
      <c r="CC19" s="165">
        <f t="shared" si="38"/>
        <v>0</v>
      </c>
      <c r="CD19" s="165">
        <f t="shared" si="39"/>
        <v>0</v>
      </c>
      <c r="CE19" s="165">
        <f t="shared" si="40"/>
        <v>0</v>
      </c>
      <c r="CF19" s="165">
        <f t="shared" si="41"/>
        <v>0</v>
      </c>
      <c r="CG19" s="165">
        <f t="shared" si="42"/>
        <v>0</v>
      </c>
      <c r="CH19" s="165">
        <f t="shared" si="43"/>
        <v>0</v>
      </c>
      <c r="CI19" s="165">
        <f t="shared" si="44"/>
        <v>0</v>
      </c>
      <c r="CJ19" s="165">
        <f t="shared" si="45"/>
        <v>0</v>
      </c>
      <c r="CK19" s="165">
        <f t="shared" si="46"/>
        <v>0</v>
      </c>
      <c r="CL19" s="165">
        <f t="shared" si="47"/>
        <v>0</v>
      </c>
      <c r="CM19" s="165">
        <f t="shared" si="48"/>
        <v>0</v>
      </c>
      <c r="CN19" s="165">
        <f t="shared" si="49"/>
        <v>0</v>
      </c>
      <c r="CO19" s="165">
        <f t="shared" si="50"/>
        <v>0</v>
      </c>
      <c r="CP19" s="165">
        <f t="shared" si="51"/>
        <v>0</v>
      </c>
      <c r="CQ19" s="165">
        <f t="shared" si="52"/>
        <v>0</v>
      </c>
      <c r="CR19" s="165">
        <f t="shared" si="53"/>
        <v>0</v>
      </c>
      <c r="CS19" s="165">
        <f t="shared" si="54"/>
        <v>0</v>
      </c>
      <c r="CT19" s="157">
        <f t="shared" si="55"/>
        <v>0</v>
      </c>
      <c r="CU19" s="142">
        <f t="shared" si="61"/>
        <v>251.68</v>
      </c>
      <c r="CV19" s="153">
        <f t="shared" si="58"/>
        <v>1</v>
      </c>
      <c r="CW19" s="121" t="str">
        <f t="shared" si="59"/>
        <v>ARIADNA CARVALHO</v>
      </c>
      <c r="CX19" s="51" t="str">
        <f t="shared" si="60"/>
        <v>VAGC</v>
      </c>
      <c r="CY19" s="9">
        <v>12</v>
      </c>
      <c r="CZ19" s="354">
        <f t="shared" si="57"/>
        <v>251.68</v>
      </c>
    </row>
    <row r="20" spans="1:104" ht="12.75" x14ac:dyDescent="0.2">
      <c r="A20" s="66">
        <f t="shared" si="5"/>
        <v>13</v>
      </c>
      <c r="B20" s="27" t="s">
        <v>247</v>
      </c>
      <c r="C20" s="305" t="s">
        <v>132</v>
      </c>
      <c r="D20" s="179">
        <v>39122</v>
      </c>
      <c r="E20" s="86" t="str">
        <f t="shared" si="6"/>
        <v>JUV</v>
      </c>
      <c r="F20" s="100"/>
      <c r="G20" s="100"/>
      <c r="H20" s="100"/>
      <c r="I20" s="100"/>
      <c r="J20" s="100"/>
      <c r="K20" s="100"/>
      <c r="L20" s="100"/>
      <c r="M20" s="100">
        <v>73.2</v>
      </c>
      <c r="N20" s="100"/>
      <c r="O20" s="100"/>
      <c r="P20" s="100"/>
      <c r="Q20" s="100"/>
      <c r="R20" s="100"/>
      <c r="S20" s="100"/>
      <c r="T20" s="100">
        <v>64</v>
      </c>
      <c r="U20" s="100"/>
      <c r="V20" s="100"/>
      <c r="W20" s="100">
        <v>64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>
        <v>19.2</v>
      </c>
      <c r="AI20" s="100"/>
      <c r="AJ20" s="100">
        <v>90</v>
      </c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63">
        <f t="shared" si="7"/>
        <v>5</v>
      </c>
      <c r="BA20" s="157">
        <f t="shared" si="11"/>
        <v>0</v>
      </c>
      <c r="BB20" s="157">
        <f t="shared" si="12"/>
        <v>0</v>
      </c>
      <c r="BC20" s="157">
        <f t="shared" si="13"/>
        <v>0</v>
      </c>
      <c r="BD20" s="157">
        <f t="shared" si="14"/>
        <v>0</v>
      </c>
      <c r="BE20" s="157">
        <f t="shared" si="15"/>
        <v>0</v>
      </c>
      <c r="BF20" s="157">
        <f t="shared" si="16"/>
        <v>0</v>
      </c>
      <c r="BG20" s="157">
        <f t="shared" si="17"/>
        <v>0</v>
      </c>
      <c r="BH20" s="157">
        <f t="shared" si="18"/>
        <v>27.084</v>
      </c>
      <c r="BI20" s="157">
        <f t="shared" si="19"/>
        <v>0</v>
      </c>
      <c r="BJ20" s="157">
        <f t="shared" si="20"/>
        <v>0</v>
      </c>
      <c r="BK20" s="157">
        <f t="shared" si="21"/>
        <v>0</v>
      </c>
      <c r="BL20" s="157">
        <f t="shared" si="22"/>
        <v>0</v>
      </c>
      <c r="BM20" s="157">
        <f t="shared" si="23"/>
        <v>0</v>
      </c>
      <c r="BN20" s="157">
        <f t="shared" si="24"/>
        <v>0</v>
      </c>
      <c r="BO20" s="157">
        <f t="shared" si="25"/>
        <v>28.16</v>
      </c>
      <c r="BP20" s="157">
        <f t="shared" si="26"/>
        <v>0</v>
      </c>
      <c r="BQ20" s="157">
        <f t="shared" si="27"/>
        <v>0</v>
      </c>
      <c r="BR20" s="157">
        <f t="shared" si="28"/>
        <v>32.64</v>
      </c>
      <c r="BS20" s="157">
        <f t="shared" si="29"/>
        <v>0</v>
      </c>
      <c r="BT20" s="157">
        <f t="shared" si="30"/>
        <v>0</v>
      </c>
      <c r="BU20" s="157">
        <f t="shared" si="31"/>
        <v>0</v>
      </c>
      <c r="BV20" s="157">
        <f t="shared" si="56"/>
        <v>0</v>
      </c>
      <c r="BW20" s="157">
        <f t="shared" si="32"/>
        <v>0</v>
      </c>
      <c r="BX20" s="157">
        <f t="shared" si="33"/>
        <v>0</v>
      </c>
      <c r="BY20" s="157">
        <f t="shared" si="34"/>
        <v>0</v>
      </c>
      <c r="BZ20" s="157">
        <f t="shared" si="35"/>
        <v>0</v>
      </c>
      <c r="CA20" s="157">
        <f t="shared" si="36"/>
        <v>0</v>
      </c>
      <c r="CB20" s="157">
        <f t="shared" si="37"/>
        <v>0</v>
      </c>
      <c r="CC20" s="157">
        <f t="shared" si="38"/>
        <v>13.824</v>
      </c>
      <c r="CD20" s="157">
        <f t="shared" si="39"/>
        <v>0</v>
      </c>
      <c r="CE20" s="157">
        <f t="shared" si="40"/>
        <v>77.400000000000006</v>
      </c>
      <c r="CF20" s="157">
        <f t="shared" si="41"/>
        <v>0</v>
      </c>
      <c r="CG20" s="157">
        <f t="shared" si="42"/>
        <v>0</v>
      </c>
      <c r="CH20" s="157">
        <f t="shared" si="43"/>
        <v>0</v>
      </c>
      <c r="CI20" s="157">
        <f t="shared" si="44"/>
        <v>0</v>
      </c>
      <c r="CJ20" s="157">
        <f t="shared" si="45"/>
        <v>0</v>
      </c>
      <c r="CK20" s="157">
        <f t="shared" si="46"/>
        <v>0</v>
      </c>
      <c r="CL20" s="157">
        <f t="shared" si="47"/>
        <v>0</v>
      </c>
      <c r="CM20" s="157">
        <f t="shared" si="48"/>
        <v>0</v>
      </c>
      <c r="CN20" s="157">
        <f t="shared" si="49"/>
        <v>0</v>
      </c>
      <c r="CO20" s="157">
        <f t="shared" si="50"/>
        <v>0</v>
      </c>
      <c r="CP20" s="165">
        <f t="shared" si="51"/>
        <v>0</v>
      </c>
      <c r="CQ20" s="165">
        <f t="shared" si="52"/>
        <v>0</v>
      </c>
      <c r="CR20" s="165">
        <f t="shared" si="53"/>
        <v>0</v>
      </c>
      <c r="CS20" s="165">
        <f t="shared" si="54"/>
        <v>0</v>
      </c>
      <c r="CT20" s="157">
        <f t="shared" si="55"/>
        <v>0</v>
      </c>
      <c r="CU20" s="142">
        <f t="shared" si="61"/>
        <v>179.108</v>
      </c>
      <c r="CV20" s="163">
        <f t="shared" si="58"/>
        <v>5</v>
      </c>
      <c r="CW20" s="121" t="str">
        <f t="shared" si="59"/>
        <v>DANIELA ALVAREZ</v>
      </c>
      <c r="CX20" s="51" t="str">
        <f t="shared" si="60"/>
        <v>BGC</v>
      </c>
      <c r="CY20" s="9">
        <v>13</v>
      </c>
      <c r="CZ20" s="354">
        <f t="shared" si="57"/>
        <v>35.821600000000004</v>
      </c>
    </row>
    <row r="21" spans="1:104" ht="12.75" x14ac:dyDescent="0.2">
      <c r="A21" s="66">
        <f t="shared" si="5"/>
        <v>14</v>
      </c>
      <c r="B21" s="27" t="s">
        <v>248</v>
      </c>
      <c r="C21" s="305" t="s">
        <v>107</v>
      </c>
      <c r="D21" s="96">
        <v>39274</v>
      </c>
      <c r="E21" s="86" t="str">
        <f t="shared" si="6"/>
        <v>JUV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>
        <v>199.2</v>
      </c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53">
        <f t="shared" si="7"/>
        <v>1</v>
      </c>
      <c r="BA21" s="165">
        <f t="shared" si="11"/>
        <v>0</v>
      </c>
      <c r="BB21" s="165">
        <f t="shared" si="12"/>
        <v>0</v>
      </c>
      <c r="BC21" s="165">
        <f t="shared" si="13"/>
        <v>0</v>
      </c>
      <c r="BD21" s="165">
        <f t="shared" si="14"/>
        <v>0</v>
      </c>
      <c r="BE21" s="165">
        <f t="shared" si="15"/>
        <v>0</v>
      </c>
      <c r="BF21" s="165">
        <f t="shared" si="16"/>
        <v>0</v>
      </c>
      <c r="BG21" s="165">
        <f t="shared" si="17"/>
        <v>0</v>
      </c>
      <c r="BH21" s="165">
        <f t="shared" si="18"/>
        <v>0</v>
      </c>
      <c r="BI21" s="165">
        <f t="shared" si="19"/>
        <v>0</v>
      </c>
      <c r="BJ21" s="165">
        <f t="shared" si="20"/>
        <v>0</v>
      </c>
      <c r="BK21" s="165">
        <f t="shared" si="21"/>
        <v>0</v>
      </c>
      <c r="BL21" s="165">
        <f t="shared" si="22"/>
        <v>0</v>
      </c>
      <c r="BM21" s="165">
        <f t="shared" si="23"/>
        <v>0</v>
      </c>
      <c r="BN21" s="165">
        <f t="shared" si="24"/>
        <v>0</v>
      </c>
      <c r="BO21" s="165">
        <f t="shared" si="25"/>
        <v>0</v>
      </c>
      <c r="BP21" s="165">
        <f t="shared" si="26"/>
        <v>0</v>
      </c>
      <c r="BQ21" s="165">
        <f t="shared" si="27"/>
        <v>0</v>
      </c>
      <c r="BR21" s="165">
        <f t="shared" si="28"/>
        <v>0</v>
      </c>
      <c r="BS21" s="165">
        <f t="shared" si="29"/>
        <v>0</v>
      </c>
      <c r="BT21" s="165">
        <f t="shared" si="30"/>
        <v>0</v>
      </c>
      <c r="BU21" s="165">
        <f t="shared" si="31"/>
        <v>0</v>
      </c>
      <c r="BV21" s="165">
        <f t="shared" si="56"/>
        <v>0</v>
      </c>
      <c r="BW21" s="165">
        <f t="shared" si="32"/>
        <v>0</v>
      </c>
      <c r="BX21" s="165">
        <f t="shared" si="33"/>
        <v>0</v>
      </c>
      <c r="BY21" s="165">
        <f t="shared" si="34"/>
        <v>0</v>
      </c>
      <c r="BZ21" s="165">
        <f t="shared" si="35"/>
        <v>0</v>
      </c>
      <c r="CA21" s="165">
        <f t="shared" si="36"/>
        <v>0</v>
      </c>
      <c r="CB21" s="165">
        <f t="shared" si="37"/>
        <v>0</v>
      </c>
      <c r="CC21" s="165">
        <f t="shared" si="38"/>
        <v>0</v>
      </c>
      <c r="CD21" s="165">
        <f t="shared" si="39"/>
        <v>0</v>
      </c>
      <c r="CE21" s="165">
        <f t="shared" si="40"/>
        <v>0</v>
      </c>
      <c r="CF21" s="165">
        <f t="shared" si="41"/>
        <v>0</v>
      </c>
      <c r="CG21" s="165">
        <f t="shared" si="42"/>
        <v>0</v>
      </c>
      <c r="CH21" s="165">
        <f t="shared" si="43"/>
        <v>0</v>
      </c>
      <c r="CI21" s="165">
        <f t="shared" si="44"/>
        <v>171.31199999999998</v>
      </c>
      <c r="CJ21" s="165">
        <f t="shared" si="45"/>
        <v>0</v>
      </c>
      <c r="CK21" s="165">
        <f t="shared" si="46"/>
        <v>0</v>
      </c>
      <c r="CL21" s="165">
        <f t="shared" si="47"/>
        <v>0</v>
      </c>
      <c r="CM21" s="165">
        <f t="shared" si="48"/>
        <v>0</v>
      </c>
      <c r="CN21" s="165">
        <f t="shared" si="49"/>
        <v>0</v>
      </c>
      <c r="CO21" s="165">
        <f t="shared" si="50"/>
        <v>0</v>
      </c>
      <c r="CP21" s="165">
        <f t="shared" si="51"/>
        <v>0</v>
      </c>
      <c r="CQ21" s="165">
        <f t="shared" si="52"/>
        <v>0</v>
      </c>
      <c r="CR21" s="165">
        <f t="shared" si="53"/>
        <v>0</v>
      </c>
      <c r="CS21" s="165">
        <f t="shared" si="54"/>
        <v>0</v>
      </c>
      <c r="CT21" s="157">
        <f t="shared" si="55"/>
        <v>0</v>
      </c>
      <c r="CU21" s="142">
        <f t="shared" si="61"/>
        <v>171.31199999999998</v>
      </c>
      <c r="CV21" s="153">
        <f t="shared" si="58"/>
        <v>1</v>
      </c>
      <c r="CW21" s="121" t="str">
        <f t="shared" si="59"/>
        <v>VALENTINA HIRTADO</v>
      </c>
      <c r="CX21" s="51" t="str">
        <f t="shared" si="60"/>
        <v>FVG</v>
      </c>
      <c r="CY21" s="9">
        <v>14</v>
      </c>
      <c r="CZ21" s="354">
        <f t="shared" si="57"/>
        <v>171.31199999999998</v>
      </c>
    </row>
    <row r="22" spans="1:104" ht="12.75" x14ac:dyDescent="0.2">
      <c r="A22" s="66">
        <f t="shared" si="5"/>
        <v>15</v>
      </c>
      <c r="B22" s="28" t="s">
        <v>249</v>
      </c>
      <c r="C22" s="77" t="s">
        <v>132</v>
      </c>
      <c r="D22" s="179">
        <v>39524</v>
      </c>
      <c r="E22" s="86" t="str">
        <f t="shared" si="6"/>
        <v>PJUV</v>
      </c>
      <c r="F22" s="101"/>
      <c r="G22" s="101"/>
      <c r="H22" s="101"/>
      <c r="I22" s="101"/>
      <c r="J22" s="101"/>
      <c r="K22" s="101"/>
      <c r="L22" s="101">
        <v>19.2</v>
      </c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>
        <v>36</v>
      </c>
      <c r="AI22" s="101"/>
      <c r="AJ22" s="101">
        <v>25.6</v>
      </c>
      <c r="AK22" s="101"/>
      <c r="AL22" s="101"/>
      <c r="AM22" s="101"/>
      <c r="AN22" s="101"/>
      <c r="AO22" s="101"/>
      <c r="AP22" s="101"/>
      <c r="AQ22" s="101"/>
      <c r="AR22" s="101">
        <v>90</v>
      </c>
      <c r="AS22" s="101"/>
      <c r="AT22" s="101"/>
      <c r="AU22" s="101"/>
      <c r="AV22" s="101"/>
      <c r="AW22" s="101"/>
      <c r="AX22" s="101"/>
      <c r="AY22" s="101"/>
      <c r="AZ22" s="163">
        <f t="shared" si="7"/>
        <v>4</v>
      </c>
      <c r="BA22" s="157">
        <f t="shared" si="11"/>
        <v>0</v>
      </c>
      <c r="BB22" s="157">
        <f t="shared" si="12"/>
        <v>0</v>
      </c>
      <c r="BC22" s="157">
        <f t="shared" si="13"/>
        <v>0</v>
      </c>
      <c r="BD22" s="157">
        <f t="shared" si="14"/>
        <v>0</v>
      </c>
      <c r="BE22" s="157">
        <f t="shared" si="15"/>
        <v>0</v>
      </c>
      <c r="BF22" s="157">
        <f t="shared" si="16"/>
        <v>0</v>
      </c>
      <c r="BG22" s="157">
        <f t="shared" si="17"/>
        <v>7.1040000000000001</v>
      </c>
      <c r="BH22" s="157">
        <f t="shared" si="18"/>
        <v>0</v>
      </c>
      <c r="BI22" s="157">
        <f t="shared" si="19"/>
        <v>0</v>
      </c>
      <c r="BJ22" s="157">
        <f t="shared" si="20"/>
        <v>0</v>
      </c>
      <c r="BK22" s="157">
        <f t="shared" si="21"/>
        <v>0</v>
      </c>
      <c r="BL22" s="157">
        <f t="shared" si="22"/>
        <v>0</v>
      </c>
      <c r="BM22" s="157">
        <f t="shared" si="23"/>
        <v>0</v>
      </c>
      <c r="BN22" s="157">
        <f t="shared" si="24"/>
        <v>0</v>
      </c>
      <c r="BO22" s="157">
        <f t="shared" si="25"/>
        <v>0</v>
      </c>
      <c r="BP22" s="157">
        <f t="shared" si="26"/>
        <v>0</v>
      </c>
      <c r="BQ22" s="157">
        <f t="shared" si="27"/>
        <v>0</v>
      </c>
      <c r="BR22" s="157">
        <f t="shared" si="28"/>
        <v>0</v>
      </c>
      <c r="BS22" s="157">
        <f t="shared" si="29"/>
        <v>0</v>
      </c>
      <c r="BT22" s="157">
        <f t="shared" si="30"/>
        <v>0</v>
      </c>
      <c r="BU22" s="157">
        <f t="shared" si="31"/>
        <v>0</v>
      </c>
      <c r="BV22" s="157">
        <f t="shared" si="56"/>
        <v>0</v>
      </c>
      <c r="BW22" s="157">
        <f t="shared" si="32"/>
        <v>0</v>
      </c>
      <c r="BX22" s="157">
        <f t="shared" si="33"/>
        <v>0</v>
      </c>
      <c r="BY22" s="157">
        <f t="shared" si="34"/>
        <v>0</v>
      </c>
      <c r="BZ22" s="157">
        <f t="shared" si="35"/>
        <v>0</v>
      </c>
      <c r="CA22" s="157">
        <f t="shared" si="36"/>
        <v>0</v>
      </c>
      <c r="CB22" s="157">
        <f t="shared" si="37"/>
        <v>0</v>
      </c>
      <c r="CC22" s="157">
        <f t="shared" si="38"/>
        <v>25.919999999999998</v>
      </c>
      <c r="CD22" s="157">
        <f t="shared" si="39"/>
        <v>0</v>
      </c>
      <c r="CE22" s="157">
        <f t="shared" si="40"/>
        <v>22.016000000000002</v>
      </c>
      <c r="CF22" s="157">
        <f t="shared" si="41"/>
        <v>0</v>
      </c>
      <c r="CG22" s="157">
        <f t="shared" si="42"/>
        <v>0</v>
      </c>
      <c r="CH22" s="157">
        <f t="shared" si="43"/>
        <v>0</v>
      </c>
      <c r="CI22" s="157">
        <f t="shared" si="44"/>
        <v>0</v>
      </c>
      <c r="CJ22" s="157">
        <f t="shared" si="45"/>
        <v>0</v>
      </c>
      <c r="CK22" s="157">
        <f t="shared" si="46"/>
        <v>0</v>
      </c>
      <c r="CL22" s="157">
        <f t="shared" si="47"/>
        <v>0</v>
      </c>
      <c r="CM22" s="157">
        <f t="shared" si="48"/>
        <v>83.7</v>
      </c>
      <c r="CN22" s="157">
        <f t="shared" si="49"/>
        <v>0</v>
      </c>
      <c r="CO22" s="157">
        <f t="shared" si="50"/>
        <v>0</v>
      </c>
      <c r="CP22" s="165">
        <f t="shared" si="51"/>
        <v>0</v>
      </c>
      <c r="CQ22" s="165">
        <f t="shared" si="52"/>
        <v>0</v>
      </c>
      <c r="CR22" s="165">
        <f t="shared" si="53"/>
        <v>0</v>
      </c>
      <c r="CS22" s="165">
        <f t="shared" si="54"/>
        <v>0</v>
      </c>
      <c r="CT22" s="157">
        <f t="shared" si="55"/>
        <v>0</v>
      </c>
      <c r="CU22" s="102">
        <f t="shared" si="61"/>
        <v>138.74</v>
      </c>
      <c r="CV22" s="163">
        <f t="shared" si="58"/>
        <v>4</v>
      </c>
      <c r="CW22" s="121" t="str">
        <f t="shared" si="59"/>
        <v>IVANNA V ALVAREZ</v>
      </c>
      <c r="CX22" s="51" t="str">
        <f t="shared" si="60"/>
        <v>BGC</v>
      </c>
      <c r="CY22" s="9">
        <v>15</v>
      </c>
      <c r="CZ22" s="354">
        <f t="shared" si="57"/>
        <v>34.685000000000002</v>
      </c>
    </row>
    <row r="23" spans="1:104" ht="12.75" x14ac:dyDescent="0.2">
      <c r="A23" s="66">
        <f t="shared" si="5"/>
        <v>16</v>
      </c>
      <c r="B23" s="28" t="s">
        <v>250</v>
      </c>
      <c r="C23" s="77" t="s">
        <v>251</v>
      </c>
      <c r="D23" s="179">
        <v>39790</v>
      </c>
      <c r="E23" s="86" t="str">
        <f t="shared" si="6"/>
        <v>PJUV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>
        <v>80</v>
      </c>
      <c r="X23" s="101">
        <v>104</v>
      </c>
      <c r="Y23" s="101"/>
      <c r="Z23" s="101"/>
      <c r="AA23" s="101"/>
      <c r="AB23" s="101"/>
      <c r="AC23" s="101"/>
      <c r="AD23" s="101">
        <v>74</v>
      </c>
      <c r="AE23" s="101"/>
      <c r="AF23" s="101"/>
      <c r="AG23" s="101"/>
      <c r="AH23" s="101"/>
      <c r="AI23" s="101"/>
      <c r="AJ23" s="101"/>
      <c r="AK23" s="101"/>
      <c r="AL23" s="101"/>
      <c r="AM23" s="101">
        <v>190</v>
      </c>
      <c r="AN23" s="101"/>
      <c r="AO23" s="101"/>
      <c r="AP23" s="101"/>
      <c r="AQ23" s="101"/>
      <c r="AR23" s="101">
        <v>90</v>
      </c>
      <c r="AS23" s="101"/>
      <c r="AT23" s="101"/>
      <c r="AU23" s="101">
        <v>68</v>
      </c>
      <c r="AV23" s="101"/>
      <c r="AW23" s="101"/>
      <c r="AX23" s="101"/>
      <c r="AY23" s="101"/>
      <c r="AZ23" s="163">
        <f t="shared" si="7"/>
        <v>6</v>
      </c>
      <c r="BA23" s="157">
        <f t="shared" ref="BA23:BA43" si="62">+IF($B$7-BA$7&lt;365/12,F23,IF($B$7-BA$7&lt;365*2/12,F23*0.93,IF($B$7-BA$7&lt;365*3/12,F23*0.86,IF($B$7-BA$7&lt;365*4/12,F23*0.79,IF($B$7-BA$7&lt;365*5/12,F23*0.72,IF($B$7-BA$7&lt;365*6/12,F23*0.65,IF($B$7-BA$7&lt;365*7/12,F23*0.58,IF($B$7-BA$7&lt;365*8/12,F23*0.51,0))))))))+IF($B$7-BA$7&gt;365,0,IF($B$7-BA$7&gt;365*11/12,F23*0.23,IF($B$7-BA$7&gt;365*10/12,F23*0.3,IF($B$7-BA$7&gt;365*9/12,F23*0.37,IF($B$7-BA$7&gt;365*8/12,F23*0.44,0)))))</f>
        <v>0</v>
      </c>
      <c r="BB23" s="157">
        <f t="shared" ref="BB23:BB43" si="63">+IF($B$7-BB$7&lt;365/12,G23,IF($B$7-BB$7&lt;365*2/12,G23*0.93,IF($B$7-BB$7&lt;365*3/12,G23*0.86,IF($B$7-BB$7&lt;365*4/12,G23*0.79,IF($B$7-BB$7&lt;365*5/12,G23*0.72,IF($B$7-BB$7&lt;365*6/12,G23*0.65,IF($B$7-BB$7&lt;365*7/12,G23*0.58,IF($B$7-BB$7&lt;365*8/12,G23*0.51,0))))))))+IF($B$7-BB$7&gt;365,0,IF($B$7-BB$7&gt;365*11/12,G23*0.23,IF($B$7-BB$7&gt;365*10/12,G23*0.3,IF($B$7-BB$7&gt;365*9/12,G23*0.37,IF($B$7-BB$7&gt;365*8/12,G23*0.44,0)))))</f>
        <v>0</v>
      </c>
      <c r="BC23" s="157">
        <f t="shared" ref="BC23:BC43" si="64">+IF($B$7-BC$7&lt;365/12,H23,IF($B$7-BC$7&lt;365*2/12,H23*0.93,IF($B$7-BC$7&lt;365*3/12,H23*0.86,IF($B$7-BC$7&lt;365*4/12,H23*0.79,IF($B$7-BC$7&lt;365*5/12,H23*0.72,IF($B$7-BC$7&lt;365*6/12,H23*0.65,IF($B$7-BC$7&lt;365*7/12,H23*0.58,IF($B$7-BC$7&lt;365*8/12,H23*0.51,0))))))))+IF($B$7-BC$7&gt;365,0,IF($B$7-BC$7&gt;365*11/12,H23*0.23,IF($B$7-BC$7&gt;365*10/12,H23*0.3,IF($B$7-BC$7&gt;365*9/12,H23*0.37,IF($B$7-BC$7&gt;365*8/12,H23*0.44,0)))))</f>
        <v>0</v>
      </c>
      <c r="BD23" s="157">
        <f t="shared" ref="BD23:BD43" si="65">+IF($B$7-BD$7&lt;365/12,I23,IF($B$7-BD$7&lt;365*2/12,I23*0.93,IF($B$7-BD$7&lt;365*3/12,I23*0.86,IF($B$7-BD$7&lt;365*4/12,I23*0.79,IF($B$7-BD$7&lt;365*5/12,I23*0.72,IF($B$7-BD$7&lt;365*6/12,I23*0.65,IF($B$7-BD$7&lt;365*7/12,I23*0.58,IF($B$7-BD$7&lt;365*8/12,I23*0.51,0))))))))+IF($B$7-BD$7&gt;365,0,IF($B$7-BD$7&gt;365*11/12,I23*0.23,IF($B$7-BD$7&gt;365*10/12,I23*0.3,IF($B$7-BD$7&gt;365*9/12,I23*0.37,IF($B$7-BD$7&gt;365*8/12,I23*0.44,0)))))</f>
        <v>0</v>
      </c>
      <c r="BE23" s="157">
        <f t="shared" ref="BE23:BE43" si="66">+IF($B$7-BE$7&lt;365/12,J23,IF($B$7-BE$7&lt;365*2/12,J23*0.93,IF($B$7-BE$7&lt;365*3/12,J23*0.86,IF($B$7-BE$7&lt;365*4/12,J23*0.79,IF($B$7-BE$7&lt;365*5/12,J23*0.72,IF($B$7-BE$7&lt;365*6/12,J23*0.65,IF($B$7-BE$7&lt;365*7/12,J23*0.58,IF($B$7-BE$7&lt;365*8/12,J23*0.51,0))))))))+IF($B$7-BE$7&gt;365,0,IF($B$7-BE$7&gt;365*11/12,J23*0.23,IF($B$7-BE$7&gt;365*10/12,J23*0.3,IF($B$7-BE$7&gt;365*9/12,J23*0.37,IF($B$7-BE$7&gt;365*8/12,J23*0.44,0)))))</f>
        <v>0</v>
      </c>
      <c r="BF23" s="157">
        <f t="shared" ref="BF23:BF43" si="67">+IF($B$7-BF$7&lt;365/12,K23,IF($B$7-BF$7&lt;365*2/12,K23*0.93,IF($B$7-BF$7&lt;365*3/12,K23*0.86,IF($B$7-BF$7&lt;365*4/12,K23*0.79,IF($B$7-BF$7&lt;365*5/12,K23*0.72,IF($B$7-BF$7&lt;365*6/12,K23*0.65,IF($B$7-BF$7&lt;365*7/12,K23*0.58,IF($B$7-BF$7&lt;365*8/12,K23*0.51,0))))))))+IF($B$7-BF$7&gt;365,0,IF($B$7-BF$7&gt;365*11/12,K23*0.23,IF($B$7-BF$7&gt;365*10/12,K23*0.3,IF($B$7-BF$7&gt;365*9/12,K23*0.37,IF($B$7-BF$7&gt;365*8/12,K23*0.44,0)))))</f>
        <v>0</v>
      </c>
      <c r="BG23" s="157">
        <f t="shared" ref="BG23:BG43" si="68">+IF($B$7-BG$7&lt;365/12,L23,IF($B$7-BG$7&lt;365*2/12,L23*0.93,IF($B$7-BG$7&lt;365*3/12,L23*0.86,IF($B$7-BG$7&lt;365*4/12,L23*0.79,IF($B$7-BG$7&lt;365*5/12,L23*0.72,IF($B$7-BG$7&lt;365*6/12,L23*0.65,IF($B$7-BG$7&lt;365*7/12,L23*0.58,IF($B$7-BG$7&lt;365*8/12,L23*0.51,0))))))))+IF($B$7-BG$7&gt;365,0,IF($B$7-BG$7&gt;365*11/12,L23*0.23,IF($B$7-BG$7&gt;365*10/12,L23*0.3,IF($B$7-BG$7&gt;365*9/12,L23*0.37,IF($B$7-BG$7&gt;365*8/12,L23*0.44,0)))))</f>
        <v>0</v>
      </c>
      <c r="BH23" s="157">
        <f t="shared" ref="BH23:BH43" si="69">+IF($B$7-BH$7&lt;365/12,M23,IF($B$7-BH$7&lt;365*2/12,M23*0.93,IF($B$7-BH$7&lt;365*3/12,M23*0.86,IF($B$7-BH$7&lt;365*4/12,M23*0.79,IF($B$7-BH$7&lt;365*5/12,M23*0.72,IF($B$7-BH$7&lt;365*6/12,M23*0.65,IF($B$7-BH$7&lt;365*7/12,M23*0.58,IF($B$7-BH$7&lt;365*8/12,M23*0.51,0))))))))+IF($B$7-BH$7&gt;365,0,IF($B$7-BH$7&gt;365*11/12,M23*0.23,IF($B$7-BH$7&gt;365*10/12,M23*0.3,IF($B$7-BH$7&gt;365*9/12,M23*0.37,IF($B$7-BH$7&gt;365*8/12,M23*0.44,0)))))</f>
        <v>0</v>
      </c>
      <c r="BI23" s="157">
        <f t="shared" ref="BI23:BI43" si="70">+IF($B$7-BI$7&lt;365/12,N23,IF($B$7-BI$7&lt;365*2/12,N23*0.93,IF($B$7-BI$7&lt;365*3/12,N23*0.86,IF($B$7-BI$7&lt;365*4/12,N23*0.79,IF($B$7-BI$7&lt;365*5/12,N23*0.72,IF($B$7-BI$7&lt;365*6/12,N23*0.65,IF($B$7-BI$7&lt;365*7/12,N23*0.58,IF($B$7-BI$7&lt;365*8/12,N23*0.51,0))))))))+IF($B$7-BI$7&gt;365,0,IF($B$7-BI$7&gt;365*11/12,N23*0.23,IF($B$7-BI$7&gt;365*10/12,N23*0.3,IF($B$7-BI$7&gt;365*9/12,N23*0.37,IF($B$7-BI$7&gt;365*8/12,N23*0.44,0)))))</f>
        <v>0</v>
      </c>
      <c r="BJ23" s="157">
        <f t="shared" ref="BJ23:BJ43" si="71">+IF($B$7-BJ$7&lt;365/12,O23,IF($B$7-BJ$7&lt;365*2/12,O23*0.93,IF($B$7-BJ$7&lt;365*3/12,O23*0.86,IF($B$7-BJ$7&lt;365*4/12,O23*0.79,IF($B$7-BJ$7&lt;365*5/12,O23*0.72,IF($B$7-BJ$7&lt;365*6/12,O23*0.65,IF($B$7-BJ$7&lt;365*7/12,O23*0.58,IF($B$7-BJ$7&lt;365*8/12,O23*0.51,0))))))))+IF($B$7-BJ$7&gt;365,0,IF($B$7-BJ$7&gt;365*11/12,O23*0.23,IF($B$7-BJ$7&gt;365*10/12,O23*0.3,IF($B$7-BJ$7&gt;365*9/12,O23*0.37,IF($B$7-BJ$7&gt;365*8/12,O23*0.44,0)))))</f>
        <v>0</v>
      </c>
      <c r="BK23" s="157">
        <f t="shared" ref="BK23:BK43" si="72">+IF($B$7-BK$7&lt;365/12,P23,IF($B$7-BK$7&lt;365*2/12,P23*0.93,IF($B$7-BK$7&lt;365*3/12,P23*0.86,IF($B$7-BK$7&lt;365*4/12,P23*0.79,IF($B$7-BK$7&lt;365*5/12,P23*0.72,IF($B$7-BK$7&lt;365*6/12,P23*0.65,IF($B$7-BK$7&lt;365*7/12,P23*0.58,IF($B$7-BK$7&lt;365*8/12,P23*0.51,0))))))))+IF($B$7-BK$7&gt;365,0,IF($B$7-BK$7&gt;365*11/12,P23*0.23,IF($B$7-BK$7&gt;365*10/12,P23*0.3,IF($B$7-BK$7&gt;365*9/12,P23*0.37,IF($B$7-BK$7&gt;365*8/12,P23*0.44,0)))))</f>
        <v>0</v>
      </c>
      <c r="BL23" s="157">
        <f t="shared" ref="BL23:BL43" si="73">+IF($B$7-BL$7&lt;365/12,Q23,IF($B$7-BL$7&lt;365*2/12,Q23*0.93,IF($B$7-BL$7&lt;365*3/12,Q23*0.86,IF($B$7-BL$7&lt;365*4/12,Q23*0.79,IF($B$7-BL$7&lt;365*5/12,Q23*0.72,IF($B$7-BL$7&lt;365*6/12,Q23*0.65,IF($B$7-BL$7&lt;365*7/12,Q23*0.58,IF($B$7-BL$7&lt;365*8/12,Q23*0.51,0))))))))+IF($B$7-BL$7&gt;365,0,IF($B$7-BL$7&gt;365*11/12,Q23*0.23,IF($B$7-BL$7&gt;365*10/12,Q23*0.3,IF($B$7-BL$7&gt;365*9/12,Q23*0.37,IF($B$7-BL$7&gt;365*8/12,Q23*0.44,0)))))</f>
        <v>0</v>
      </c>
      <c r="BM23" s="157">
        <f t="shared" ref="BM23:BM43" si="74">+IF($B$7-BM$7&lt;365/12,R23,IF($B$7-BM$7&lt;365*2/12,R23*0.93,IF($B$7-BM$7&lt;365*3/12,R23*0.86,IF($B$7-BM$7&lt;365*4/12,R23*0.79,IF($B$7-BM$7&lt;365*5/12,R23*0.72,IF($B$7-BM$7&lt;365*6/12,R23*0.65,IF($B$7-BM$7&lt;365*7/12,R23*0.58,IF($B$7-BM$7&lt;365*8/12,R23*0.51,0))))))))+IF($B$7-BM$7&gt;365,0,IF($B$7-BM$7&gt;365*11/12,R23*0.23,IF($B$7-BM$7&gt;365*10/12,R23*0.3,IF($B$7-BM$7&gt;365*9/12,R23*0.37,IF($B$7-BM$7&gt;365*8/12,R23*0.44,0)))))</f>
        <v>0</v>
      </c>
      <c r="BN23" s="157">
        <f t="shared" ref="BN23:BN43" si="75">+IF($B$7-BN$7&lt;365/12,S23,IF($B$7-BN$7&lt;365*2/12,S23*0.93,IF($B$7-BN$7&lt;365*3/12,S23*0.86,IF($B$7-BN$7&lt;365*4/12,S23*0.79,IF($B$7-BN$7&lt;365*5/12,S23*0.72,IF($B$7-BN$7&lt;365*6/12,S23*0.65,IF($B$7-BN$7&lt;365*7/12,S23*0.58,IF($B$7-BN$7&lt;365*8/12,S23*0.51,0))))))))+IF($B$7-BN$7&gt;365,0,IF($B$7-BN$7&gt;365*11/12,S23*0.23,IF($B$7-BN$7&gt;365*10/12,S23*0.3,IF($B$7-BN$7&gt;365*9/12,S23*0.37,IF($B$7-BN$7&gt;365*8/12,S23*0.44,0)))))</f>
        <v>0</v>
      </c>
      <c r="BO23" s="157">
        <f t="shared" ref="BO23:BO43" si="76">+IF($B$7-BO$7&lt;365/12,T23,IF($B$7-BO$7&lt;365*2/12,T23*0.93,IF($B$7-BO$7&lt;365*3/12,T23*0.86,IF($B$7-BO$7&lt;365*4/12,T23*0.79,IF($B$7-BO$7&lt;365*5/12,T23*0.72,IF($B$7-BO$7&lt;365*6/12,T23*0.65,IF($B$7-BO$7&lt;365*7/12,T23*0.58,IF($B$7-BO$7&lt;365*8/12,T23*0.51,0))))))))+IF($B$7-BO$7&gt;365,0,IF($B$7-BO$7&gt;365*11/12,T23*0.23,IF($B$7-BO$7&gt;365*10/12,T23*0.3,IF($B$7-BO$7&gt;365*9/12,T23*0.37,IF($B$7-BO$7&gt;365*8/12,T23*0.44,0)))))</f>
        <v>0</v>
      </c>
      <c r="BP23" s="157">
        <f t="shared" ref="BP23:BP43" si="77">+IF($B$7-BP$7&lt;365/12,U23,IF($B$7-BP$7&lt;365*2/12,U23*0.93,IF($B$7-BP$7&lt;365*3/12,U23*0.86,IF($B$7-BP$7&lt;365*4/12,U23*0.79,IF($B$7-BP$7&lt;365*5/12,U23*0.72,IF($B$7-BP$7&lt;365*6/12,U23*0.65,IF($B$7-BP$7&lt;365*7/12,U23*0.58,IF($B$7-BP$7&lt;365*8/12,U23*0.51,0))))))))+IF($B$7-BP$7&gt;365,0,IF($B$7-BP$7&gt;365*11/12,U23*0.23,IF($B$7-BP$7&gt;365*10/12,U23*0.3,IF($B$7-BP$7&gt;365*9/12,U23*0.37,IF($B$7-BP$7&gt;365*8/12,U23*0.44,0)))))</f>
        <v>0</v>
      </c>
      <c r="BQ23" s="157">
        <f t="shared" ref="BQ23:BQ43" si="78">+IF($B$7-BQ$7&lt;365/12,V23,IF($B$7-BQ$7&lt;365*2/12,V23*0.93,IF($B$7-BQ$7&lt;365*3/12,V23*0.86,IF($B$7-BQ$7&lt;365*4/12,V23*0.79,IF($B$7-BQ$7&lt;365*5/12,V23*0.72,IF($B$7-BQ$7&lt;365*6/12,V23*0.65,IF($B$7-BQ$7&lt;365*7/12,V23*0.58,IF($B$7-BQ$7&lt;365*8/12,V23*0.51,0))))))))+IF($B$7-BQ$7&gt;365,0,IF($B$7-BQ$7&gt;365*11/12,V23*0.23,IF($B$7-BQ$7&gt;365*10/12,V23*0.3,IF($B$7-BQ$7&gt;365*9/12,V23*0.37,IF($B$7-BQ$7&gt;365*8/12,V23*0.44,0)))))</f>
        <v>0</v>
      </c>
      <c r="BR23" s="157">
        <f t="shared" ref="BR23:BR43" si="79">+IF($B$7-BR$7&lt;365/12,W23,IF($B$7-BR$7&lt;365*2/12,W23*0.93,IF($B$7-BR$7&lt;365*3/12,W23*0.86,IF($B$7-BR$7&lt;365*4/12,W23*0.79,IF($B$7-BR$7&lt;365*5/12,W23*0.72,IF($B$7-BR$7&lt;365*6/12,W23*0.65,IF($B$7-BR$7&lt;365*7/12,W23*0.58,IF($B$7-BR$7&lt;365*8/12,W23*0.51,0))))))))+IF($B$7-BR$7&gt;365,0,IF($B$7-BR$7&gt;365*11/12,W23*0.23,IF($B$7-BR$7&gt;365*10/12,W23*0.3,IF($B$7-BR$7&gt;365*9/12,W23*0.37,IF($B$7-BR$7&gt;365*8/12,W23*0.44,0)))))</f>
        <v>40.799999999999997</v>
      </c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>
        <f t="shared" ref="CO23:CO43" si="80">+IF($B$7-CO$7&lt;365/12,AT23,IF($B$7-CO$7&lt;365*2/12,AT23*0.93,IF($B$7-CO$7&lt;365*3/12,AT23*0.86,IF($B$7-CO$7&lt;365*4/12,AT23*0.79,IF($B$7-CO$7&lt;365*5/12,AT23*0.72,IF($B$7-CO$7&lt;365*6/12,AT23*0.65,IF($B$7-CO$7&lt;365*7/12,AT23*0.58,IF($B$7-CO$7&lt;365*8/12,AT23*0.51,0))))))))+IF($B$7-CO$7&gt;365,0,IF($B$7-CO$7&gt;365*11/12,AT23*0.23,IF($B$7-CO$7&gt;365*10/12,AT23*0.3,IF($B$7-CO$7&gt;365*9/12,AT23*0.37,IF($B$7-CO$7&gt;365*8/12,AT23*0.44,0)))))</f>
        <v>0</v>
      </c>
      <c r="CP23" s="165">
        <f t="shared" ref="CP23:CP43" si="81">+IF($B$7-CP$7&lt;365/12,AU23,IF($B$7-CP$7&lt;365*2/12,AU23*0.93,IF($B$7-CP$7&lt;365*3/12,AU23*0.86,IF($B$7-CP$7&lt;365*4/12,AU23*0.79,IF($B$7-CP$7&lt;365*5/12,AU23*0.72,IF($B$7-CP$7&lt;365*6/12,AU23*0.65,IF($B$7-CP$7&lt;365*7/12,AU23*0.58,IF($B$7-CP$7&lt;365*8/12,AU23*0.51,0))))))))+IF($B$7-CP$7&gt;365,0,IF($B$7-CP$7&gt;365*11/12,AU23*0.23,IF($B$7-CP$7&gt;365*10/12,AU23*0.3,IF($B$7-CP$7&gt;365*9/12,AU23*0.37,IF($B$7-CP$7&gt;365*8/12,AU23*0.44,0)))))</f>
        <v>68</v>
      </c>
      <c r="CQ23" s="165">
        <f t="shared" ref="CQ23:CQ43" si="82">+IF($B$7-CQ$7&lt;365/12,AV23,IF($B$7-CQ$7&lt;365*2/12,AV23*0.93,IF($B$7-CQ$7&lt;365*3/12,AV23*0.86,IF($B$7-CQ$7&lt;365*4/12,AV23*0.79,IF($B$7-CQ$7&lt;365*5/12,AV23*0.72,IF($B$7-CQ$7&lt;365*6/12,AV23*0.65,IF($B$7-CQ$7&lt;365*7/12,AV23*0.58,IF($B$7-CQ$7&lt;365*8/12,AV23*0.51,0))))))))+IF($B$7-CQ$7&gt;365,0,IF($B$7-CQ$7&gt;365*11/12,AV23*0.23,IF($B$7-CQ$7&gt;365*10/12,AV23*0.3,IF($B$7-CQ$7&gt;365*9/12,AV23*0.37,IF($B$7-CQ$7&gt;365*8/12,AV23*0.44,0)))))</f>
        <v>0</v>
      </c>
      <c r="CR23" s="165">
        <f t="shared" ref="CR23:CR43" si="83">+IF($B$7-CR$7&lt;365/12,AW23,IF($B$7-CR$7&lt;365*2/12,AW23*0.93,IF($B$7-CR$7&lt;365*3/12,AW23*0.86,IF($B$7-CR$7&lt;365*4/12,AW23*0.79,IF($B$7-CR$7&lt;365*5/12,AW23*0.72,IF($B$7-CR$7&lt;365*6/12,AW23*0.65,IF($B$7-CR$7&lt;365*7/12,AW23*0.58,IF($B$7-CR$7&lt;365*8/12,AW23*0.51,0))))))))+IF($B$7-CR$7&gt;365,0,IF($B$7-CR$7&gt;365*11/12,AW23*0.23,IF($B$7-CR$7&gt;365*10/12,AW23*0.3,IF($B$7-CR$7&gt;365*9/12,AW23*0.37,IF($B$7-CR$7&gt;365*8/12,AW23*0.44,0)))))</f>
        <v>0</v>
      </c>
      <c r="CS23" s="165">
        <f t="shared" ref="CS23:CS43" si="84">+IF($B$7-CS$7&lt;365/12,AX23,IF($B$7-CS$7&lt;365*2/12,AX23*0.93,IF($B$7-CS$7&lt;365*3/12,AX23*0.86,IF($B$7-CS$7&lt;365*4/12,AX23*0.79,IF($B$7-CS$7&lt;365*5/12,AX23*0.72,IF($B$7-CS$7&lt;365*6/12,AX23*0.65,IF($B$7-CS$7&lt;365*7/12,AX23*0.58,IF($B$7-CS$7&lt;365*8/12,AX23*0.51,0))))))))+IF($B$7-CS$7&gt;365,0,IF($B$7-CS$7&gt;365*11/12,AX23*0.23,IF($B$7-CS$7&gt;365*10/12,AX23*0.3,IF($B$7-CS$7&gt;365*9/12,AX23*0.37,IF($B$7-CS$7&gt;365*8/12,AX23*0.44,0)))))</f>
        <v>0</v>
      </c>
      <c r="CT23" s="157">
        <f t="shared" ref="CT23:CT43" si="85">+IF($B$7-CT$7&lt;365/12,AY23,IF($B$7-CT$7&lt;365*2/12,AY23*0.93,IF($B$7-CT$7&lt;365*3/12,AY23*0.86,IF($B$7-CT$7&lt;365*4/12,AY23*0.79,IF($B$7-CT$7&lt;365*5/12,AY23*0.72,IF($B$7-CT$7&lt;365*6/12,AY23*0.65,IF($B$7-CT$7&lt;365*7/12,AY23*0.58,IF($B$7-CT$7&lt;365*8/12,AY23*0.51,0))))))))+IF($B$7-CT$7&gt;365,0,IF($B$7-CT$7&gt;365*11/12,AY23*0.23,IF($B$7-CT$7&gt;365*10/12,AY23*0.3,IF($B$7-CT$7&gt;365*9/12,AY23*0.37,IF($B$7-CT$7&gt;365*8/12,AY23*0.44,0)))))</f>
        <v>0</v>
      </c>
      <c r="CU23" s="142">
        <f t="shared" si="61"/>
        <v>108.8</v>
      </c>
      <c r="CV23" s="163">
        <f t="shared" si="58"/>
        <v>6</v>
      </c>
      <c r="CW23" s="121" t="str">
        <f t="shared" si="59"/>
        <v>ISABELLA FLORES Z</v>
      </c>
      <c r="CX23" s="51" t="str">
        <f t="shared" si="60"/>
        <v>CSV</v>
      </c>
      <c r="CY23" s="9">
        <v>16</v>
      </c>
      <c r="CZ23" s="354">
        <f t="shared" si="57"/>
        <v>18.133333333333333</v>
      </c>
    </row>
    <row r="24" spans="1:104" ht="12.75" x14ac:dyDescent="0.2">
      <c r="A24" s="66">
        <f t="shared" si="5"/>
        <v>17</v>
      </c>
      <c r="B24" s="4" t="s">
        <v>252</v>
      </c>
      <c r="C24" s="77" t="s">
        <v>122</v>
      </c>
      <c r="D24" s="179">
        <v>38893</v>
      </c>
      <c r="E24" s="86" t="str">
        <f t="shared" si="6"/>
        <v>JUV</v>
      </c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>
        <v>80</v>
      </c>
      <c r="AR24" s="101">
        <v>36</v>
      </c>
      <c r="AS24" s="101"/>
      <c r="AT24" s="101"/>
      <c r="AU24" s="101"/>
      <c r="AV24" s="101"/>
      <c r="AW24" s="101"/>
      <c r="AX24" s="101"/>
      <c r="AY24" s="101"/>
      <c r="AZ24" s="163">
        <f t="shared" si="7"/>
        <v>2</v>
      </c>
      <c r="BA24" s="157">
        <f t="shared" si="62"/>
        <v>0</v>
      </c>
      <c r="BB24" s="157">
        <f t="shared" si="63"/>
        <v>0</v>
      </c>
      <c r="BC24" s="157">
        <f t="shared" si="64"/>
        <v>0</v>
      </c>
      <c r="BD24" s="157">
        <f t="shared" si="65"/>
        <v>0</v>
      </c>
      <c r="BE24" s="157">
        <f t="shared" si="66"/>
        <v>0</v>
      </c>
      <c r="BF24" s="157">
        <f t="shared" si="67"/>
        <v>0</v>
      </c>
      <c r="BG24" s="157">
        <f t="shared" si="68"/>
        <v>0</v>
      </c>
      <c r="BH24" s="157">
        <f t="shared" si="69"/>
        <v>0</v>
      </c>
      <c r="BI24" s="157">
        <f t="shared" si="70"/>
        <v>0</v>
      </c>
      <c r="BJ24" s="157">
        <f t="shared" si="71"/>
        <v>0</v>
      </c>
      <c r="BK24" s="157">
        <f t="shared" si="72"/>
        <v>0</v>
      </c>
      <c r="BL24" s="157">
        <f t="shared" si="73"/>
        <v>0</v>
      </c>
      <c r="BM24" s="157">
        <f t="shared" si="74"/>
        <v>0</v>
      </c>
      <c r="BN24" s="157">
        <f t="shared" si="75"/>
        <v>0</v>
      </c>
      <c r="BO24" s="157">
        <f t="shared" si="76"/>
        <v>0</v>
      </c>
      <c r="BP24" s="157">
        <f t="shared" si="77"/>
        <v>0</v>
      </c>
      <c r="BQ24" s="157">
        <f t="shared" si="78"/>
        <v>0</v>
      </c>
      <c r="BR24" s="157">
        <f t="shared" si="79"/>
        <v>0</v>
      </c>
      <c r="BS24" s="157">
        <f t="shared" ref="BS24:BS43" si="86">+IF($B$7-BS$7&lt;365/12,X24,IF($B$7-BS$7&lt;365*2/12,X24*0.93,IF($B$7-BS$7&lt;365*3/12,X24*0.86,IF($B$7-BS$7&lt;365*4/12,X24*0.79,IF($B$7-BS$7&lt;365*5/12,X24*0.72,IF($B$7-BS$7&lt;365*6/12,X24*0.65,IF($B$7-BS$7&lt;365*7/12,X24*0.58,IF($B$7-BS$7&lt;365*8/12,X24*0.51,0))))))))+IF($B$7-BS$7&gt;365,0,IF($B$7-BS$7&gt;365*11/12,X24*0.23,IF($B$7-BS$7&gt;365*10/12,X24*0.3,IF($B$7-BS$7&gt;365*9/12,X24*0.37,IF($B$7-BS$7&gt;365*8/12,X24*0.44,0)))))</f>
        <v>0</v>
      </c>
      <c r="BT24" s="157">
        <f t="shared" ref="BT24:BT43" si="87">+IF($B$7-BT$7&lt;365/12,Y24,IF($B$7-BT$7&lt;365*2/12,Y24*0.93,IF($B$7-BT$7&lt;365*3/12,Y24*0.86,IF($B$7-BT$7&lt;365*4/12,Y24*0.79,IF($B$7-BT$7&lt;365*5/12,Y24*0.72,IF($B$7-BT$7&lt;365*6/12,Y24*0.65,IF($B$7-BT$7&lt;365*7/12,Y24*0.58,IF($B$7-BT$7&lt;365*8/12,Y24*0.51,0))))))))+IF($B$7-BT$7&gt;365,0,IF($B$7-BT$7&gt;365*11/12,Y24*0.23,IF($B$7-BT$7&gt;365*10/12,Y24*0.3,IF($B$7-BT$7&gt;365*9/12,Y24*0.37,IF($B$7-BT$7&gt;365*8/12,Y24*0.44,0)))))</f>
        <v>0</v>
      </c>
      <c r="BU24" s="157">
        <f t="shared" ref="BU24:BU43" si="88">+IF($B$7-BU$7&lt;365/12,Z24,IF($B$7-BU$7&lt;365*2/12,Z24*0.93,IF($B$7-BU$7&lt;365*3/12,Z24*0.86,IF($B$7-BU$7&lt;365*4/12,Z24*0.79,IF($B$7-BU$7&lt;365*5/12,Z24*0.72,IF($B$7-BU$7&lt;365*6/12,Z24*0.65,IF($B$7-BU$7&lt;365*7/12,Z24*0.58,IF($B$7-BU$7&lt;365*8/12,Z24*0.51,0))))))))+IF($B$7-BU$7&gt;365,0,IF($B$7-BU$7&gt;365*11/12,Z24*0.23,IF($B$7-BU$7&gt;365*10/12,Z24*0.3,IF($B$7-BU$7&gt;365*9/12,Z24*0.37,IF($B$7-BU$7&gt;365*8/12,Z24*0.44,0)))))</f>
        <v>0</v>
      </c>
      <c r="BV24" s="157">
        <f t="shared" ref="BV24:BV43" si="89">+IF($B$7-BV$7&lt;365/12,AA24,IF($B$7-BV$7&lt;365*2/12,AA24*0.93,IF($B$7-BV$7&lt;365*3/12,AA24*0.86,IF($B$7-BV$7&lt;365*4/12,AA24*0.79,IF($B$7-BV$7&lt;365*5/12,AA24*0.72,IF($B$7-BV$7&lt;365*6/12,AA24*0.65,IF($B$7-BV$7&lt;365*7/12,AA24*0.58,IF($B$7-BV$7&lt;365*8/12,AA24*0.51,0))))))))+IF($B$7-BV$7&gt;365,0,IF($B$7-BV$7&gt;365*11/12,AA24*0.23,IF($B$7-BV$7&gt;365*10/12,AA24*0.3,IF($B$7-BV$7&gt;365*9/12,AA24*0.37,IF($B$7-BV$7&gt;365*8/12,AA24*0.44,0)))))</f>
        <v>0</v>
      </c>
      <c r="BW24" s="157">
        <f t="shared" ref="BW24:BW43" si="90">+IF($B$7-BW$7&lt;365/12,AB24,IF($B$7-BW$7&lt;365*2/12,AB24*0.93,IF($B$7-BW$7&lt;365*3/12,AB24*0.86,IF($B$7-BW$7&lt;365*4/12,AB24*0.79,IF($B$7-BW$7&lt;365*5/12,AB24*0.72,IF($B$7-BW$7&lt;365*6/12,AB24*0.65,IF($B$7-BW$7&lt;365*7/12,AB24*0.58,IF($B$7-BW$7&lt;365*8/12,AB24*0.51,0))))))))+IF($B$7-BW$7&gt;365,0,IF($B$7-BW$7&gt;365*11/12,AB24*0.23,IF($B$7-BW$7&gt;365*10/12,AB24*0.3,IF($B$7-BW$7&gt;365*9/12,AB24*0.37,IF($B$7-BW$7&gt;365*8/12,AB24*0.44,0)))))</f>
        <v>0</v>
      </c>
      <c r="BX24" s="157">
        <f t="shared" ref="BX24:BX43" si="91">+IF($B$7-BX$7&lt;365/12,AC24,IF($B$7-BX$7&lt;365*2/12,AC24*0.93,IF($B$7-BX$7&lt;365*3/12,AC24*0.86,IF($B$7-BX$7&lt;365*4/12,AC24*0.79,IF($B$7-BX$7&lt;365*5/12,AC24*0.72,IF($B$7-BX$7&lt;365*6/12,AC24*0.65,IF($B$7-BX$7&lt;365*7/12,AC24*0.58,IF($B$7-BX$7&lt;365*8/12,AC24*0.51,0))))))))+IF($B$7-BX$7&gt;365,0,IF($B$7-BX$7&gt;365*11/12,AC24*0.23,IF($B$7-BX$7&gt;365*10/12,AC24*0.3,IF($B$7-BX$7&gt;365*9/12,AC24*0.37,IF($B$7-BX$7&gt;365*8/12,AC24*0.44,0)))))</f>
        <v>0</v>
      </c>
      <c r="BY24" s="157">
        <f t="shared" ref="BY24:BY43" si="92">+IF($B$7-BY$7&lt;365/12,AD24,IF($B$7-BY$7&lt;365*2/12,AD24*0.93,IF($B$7-BY$7&lt;365*3/12,AD24*0.86,IF($B$7-BY$7&lt;365*4/12,AD24*0.79,IF($B$7-BY$7&lt;365*5/12,AD24*0.72,IF($B$7-BY$7&lt;365*6/12,AD24*0.65,IF($B$7-BY$7&lt;365*7/12,AD24*0.58,IF($B$7-BY$7&lt;365*8/12,AD24*0.51,0))))))))+IF($B$7-BY$7&gt;365,0,IF($B$7-BY$7&gt;365*11/12,AD24*0.23,IF($B$7-BY$7&gt;365*10/12,AD24*0.3,IF($B$7-BY$7&gt;365*9/12,AD24*0.37,IF($B$7-BY$7&gt;365*8/12,AD24*0.44,0)))))</f>
        <v>0</v>
      </c>
      <c r="BZ24" s="157">
        <f t="shared" ref="BZ24:BZ43" si="93">+IF($B$7-BZ$7&lt;365/12,AE24,IF($B$7-BZ$7&lt;365*2/12,AE24*0.93,IF($B$7-BZ$7&lt;365*3/12,AE24*0.86,IF($B$7-BZ$7&lt;365*4/12,AE24*0.79,IF($B$7-BZ$7&lt;365*5/12,AE24*0.72,IF($B$7-BZ$7&lt;365*6/12,AE24*0.65,IF($B$7-BZ$7&lt;365*7/12,AE24*0.58,IF($B$7-BZ$7&lt;365*8/12,AE24*0.51,0))))))))+IF($B$7-BZ$7&gt;365,0,IF($B$7-BZ$7&gt;365*11/12,AE24*0.23,IF($B$7-BZ$7&gt;365*10/12,AE24*0.3,IF($B$7-BZ$7&gt;365*9/12,AE24*0.37,IF($B$7-BZ$7&gt;365*8/12,AE24*0.44,0)))))</f>
        <v>0</v>
      </c>
      <c r="CA24" s="157">
        <f t="shared" ref="CA24:CA43" si="94">+IF($B$7-CA$7&lt;365/12,AF24,IF($B$7-CA$7&lt;365*2/12,AF24*0.93,IF($B$7-CA$7&lt;365*3/12,AF24*0.86,IF($B$7-CA$7&lt;365*4/12,AF24*0.79,IF($B$7-CA$7&lt;365*5/12,AF24*0.72,IF($B$7-CA$7&lt;365*6/12,AF24*0.65,IF($B$7-CA$7&lt;365*7/12,AF24*0.58,IF($B$7-CA$7&lt;365*8/12,AF24*0.51,0))))))))+IF($B$7-CA$7&gt;365,0,IF($B$7-CA$7&gt;365*11/12,AF24*0.23,IF($B$7-CA$7&gt;365*10/12,AF24*0.3,IF($B$7-CA$7&gt;365*9/12,AF24*0.37,IF($B$7-CA$7&gt;365*8/12,AF24*0.44,0)))))</f>
        <v>0</v>
      </c>
      <c r="CB24" s="157">
        <f t="shared" ref="CB24:CB43" si="95">+IF($B$7-CB$7&lt;365/12,AG24,IF($B$7-CB$7&lt;365*2/12,AG24*0.93,IF($B$7-CB$7&lt;365*3/12,AG24*0.86,IF($B$7-CB$7&lt;365*4/12,AG24*0.79,IF($B$7-CB$7&lt;365*5/12,AG24*0.72,IF($B$7-CB$7&lt;365*6/12,AG24*0.65,IF($B$7-CB$7&lt;365*7/12,AG24*0.58,IF($B$7-CB$7&lt;365*8/12,AG24*0.51,0))))))))+IF($B$7-CB$7&gt;365,0,IF($B$7-CB$7&gt;365*11/12,AG24*0.23,IF($B$7-CB$7&gt;365*10/12,AG24*0.3,IF($B$7-CB$7&gt;365*9/12,AG24*0.37,IF($B$7-CB$7&gt;365*8/12,AG24*0.44,0)))))</f>
        <v>0</v>
      </c>
      <c r="CC24" s="157">
        <f t="shared" ref="CC24:CC43" si="96">+IF($B$7-CC$7&lt;365/12,AH24,IF($B$7-CC$7&lt;365*2/12,AH24*0.93,IF($B$7-CC$7&lt;365*3/12,AH24*0.86,IF($B$7-CC$7&lt;365*4/12,AH24*0.79,IF($B$7-CC$7&lt;365*5/12,AH24*0.72,IF($B$7-CC$7&lt;365*6/12,AH24*0.65,IF($B$7-CC$7&lt;365*7/12,AH24*0.58,IF($B$7-CC$7&lt;365*8/12,AH24*0.51,0))))))))+IF($B$7-CC$7&gt;365,0,IF($B$7-CC$7&gt;365*11/12,AH24*0.23,IF($B$7-CC$7&gt;365*10/12,AH24*0.3,IF($B$7-CC$7&gt;365*9/12,AH24*0.37,IF($B$7-CC$7&gt;365*8/12,AH24*0.44,0)))))</f>
        <v>0</v>
      </c>
      <c r="CD24" s="157">
        <f t="shared" ref="CD24:CD43" si="97">+IF($B$7-CD$7&lt;365/12,AI24,IF($B$7-CD$7&lt;365*2/12,AI24*0.93,IF($B$7-CD$7&lt;365*3/12,AI24*0.86,IF($B$7-CD$7&lt;365*4/12,AI24*0.79,IF($B$7-CD$7&lt;365*5/12,AI24*0.72,IF($B$7-CD$7&lt;365*6/12,AI24*0.65,IF($B$7-CD$7&lt;365*7/12,AI24*0.58,IF($B$7-CD$7&lt;365*8/12,AI24*0.51,0))))))))+IF($B$7-CD$7&gt;365,0,IF($B$7-CD$7&gt;365*11/12,AI24*0.23,IF($B$7-CD$7&gt;365*10/12,AI24*0.3,IF($B$7-CD$7&gt;365*9/12,AI24*0.37,IF($B$7-CD$7&gt;365*8/12,AI24*0.44,0)))))</f>
        <v>0</v>
      </c>
      <c r="CE24" s="157">
        <f t="shared" ref="CE24:CE43" si="98">+IF($B$7-CE$7&lt;365/12,AJ24,IF($B$7-CE$7&lt;365*2/12,AJ24*0.93,IF($B$7-CE$7&lt;365*3/12,AJ24*0.86,IF($B$7-CE$7&lt;365*4/12,AJ24*0.79,IF($B$7-CE$7&lt;365*5/12,AJ24*0.72,IF($B$7-CE$7&lt;365*6/12,AJ24*0.65,IF($B$7-CE$7&lt;365*7/12,AJ24*0.58,IF($B$7-CE$7&lt;365*8/12,AJ24*0.51,0))))))))+IF($B$7-CE$7&gt;365,0,IF($B$7-CE$7&gt;365*11/12,AJ24*0.23,IF($B$7-CE$7&gt;365*10/12,AJ24*0.3,IF($B$7-CE$7&gt;365*9/12,AJ24*0.37,IF($B$7-CE$7&gt;365*8/12,AJ24*0.44,0)))))</f>
        <v>0</v>
      </c>
      <c r="CF24" s="157">
        <f t="shared" ref="CF24:CF43" si="99">+IF($B$7-CF$7&lt;365/12,AK24,IF($B$7-CF$7&lt;365*2/12,AK24*0.93,IF($B$7-CF$7&lt;365*3/12,AK24*0.86,IF($B$7-CF$7&lt;365*4/12,AK24*0.79,IF($B$7-CF$7&lt;365*5/12,AK24*0.72,IF($B$7-CF$7&lt;365*6/12,AK24*0.65,IF($B$7-CF$7&lt;365*7/12,AK24*0.58,IF($B$7-CF$7&lt;365*8/12,AK24*0.51,0))))))))+IF($B$7-CF$7&gt;365,0,IF($B$7-CF$7&gt;365*11/12,AK24*0.23,IF($B$7-CF$7&gt;365*10/12,AK24*0.3,IF($B$7-CF$7&gt;365*9/12,AK24*0.37,IF($B$7-CF$7&gt;365*8/12,AK24*0.44,0)))))</f>
        <v>0</v>
      </c>
      <c r="CG24" s="157">
        <f t="shared" ref="CG24:CG43" si="100">+IF($B$7-CG$7&lt;365/12,AL24,IF($B$7-CG$7&lt;365*2/12,AL24*0.93,IF($B$7-CG$7&lt;365*3/12,AL24*0.86,IF($B$7-CG$7&lt;365*4/12,AL24*0.79,IF($B$7-CG$7&lt;365*5/12,AL24*0.72,IF($B$7-CG$7&lt;365*6/12,AL24*0.65,IF($B$7-CG$7&lt;365*7/12,AL24*0.58,IF($B$7-CG$7&lt;365*8/12,AL24*0.51,0))))))))+IF($B$7-CG$7&gt;365,0,IF($B$7-CG$7&gt;365*11/12,AL24*0.23,IF($B$7-CG$7&gt;365*10/12,AL24*0.3,IF($B$7-CG$7&gt;365*9/12,AL24*0.37,IF($B$7-CG$7&gt;365*8/12,AL24*0.44,0)))))</f>
        <v>0</v>
      </c>
      <c r="CH24" s="157">
        <f t="shared" ref="CH24:CH43" si="101">+IF($B$7-CH$7&lt;365/12,AM24,IF($B$7-CH$7&lt;365*2/12,AM24*0.93,IF($B$7-CH$7&lt;365*3/12,AM24*0.86,IF($B$7-CH$7&lt;365*4/12,AM24*0.79,IF($B$7-CH$7&lt;365*5/12,AM24*0.72,IF($B$7-CH$7&lt;365*6/12,AM24*0.65,IF($B$7-CH$7&lt;365*7/12,AM24*0.58,IF($B$7-CH$7&lt;365*8/12,AM24*0.51,0))))))))+IF($B$7-CH$7&gt;365,0,IF($B$7-CH$7&gt;365*11/12,AM24*0.23,IF($B$7-CH$7&gt;365*10/12,AM24*0.3,IF($B$7-CH$7&gt;365*9/12,AM24*0.37,IF($B$7-CH$7&gt;365*8/12,AM24*0.44,0)))))</f>
        <v>0</v>
      </c>
      <c r="CI24" s="157">
        <f t="shared" ref="CI24:CI43" si="102">+IF($B$7-CI$7&lt;365/12,AN24,IF($B$7-CI$7&lt;365*2/12,AN24*0.93,IF($B$7-CI$7&lt;365*3/12,AN24*0.86,IF($B$7-CI$7&lt;365*4/12,AN24*0.79,IF($B$7-CI$7&lt;365*5/12,AN24*0.72,IF($B$7-CI$7&lt;365*6/12,AN24*0.65,IF($B$7-CI$7&lt;365*7/12,AN24*0.58,IF($B$7-CI$7&lt;365*8/12,AN24*0.51,0))))))))+IF($B$7-CI$7&gt;365,0,IF($B$7-CI$7&gt;365*11/12,AN24*0.23,IF($B$7-CI$7&gt;365*10/12,AN24*0.3,IF($B$7-CI$7&gt;365*9/12,AN24*0.37,IF($B$7-CI$7&gt;365*8/12,AN24*0.44,0)))))</f>
        <v>0</v>
      </c>
      <c r="CJ24" s="157">
        <f t="shared" ref="CJ24:CJ43" si="103">+IF($B$7-CJ$7&lt;365/12,AO24,IF($B$7-CJ$7&lt;365*2/12,AO24*0.93,IF($B$7-CJ$7&lt;365*3/12,AO24*0.86,IF($B$7-CJ$7&lt;365*4/12,AO24*0.79,IF($B$7-CJ$7&lt;365*5/12,AO24*0.72,IF($B$7-CJ$7&lt;365*6/12,AO24*0.65,IF($B$7-CJ$7&lt;365*7/12,AO24*0.58,IF($B$7-CJ$7&lt;365*8/12,AO24*0.51,0))))))))+IF($B$7-CJ$7&gt;365,0,IF($B$7-CJ$7&gt;365*11/12,AO24*0.23,IF($B$7-CJ$7&gt;365*10/12,AO24*0.3,IF($B$7-CJ$7&gt;365*9/12,AO24*0.37,IF($B$7-CJ$7&gt;365*8/12,AO24*0.44,0)))))</f>
        <v>0</v>
      </c>
      <c r="CK24" s="157">
        <f t="shared" ref="CK24:CK43" si="104">+IF($B$7-CK$7&lt;365/12,AP24,IF($B$7-CK$7&lt;365*2/12,AP24*0.93,IF($B$7-CK$7&lt;365*3/12,AP24*0.86,IF($B$7-CK$7&lt;365*4/12,AP24*0.79,IF($B$7-CK$7&lt;365*5/12,AP24*0.72,IF($B$7-CK$7&lt;365*6/12,AP24*0.65,IF($B$7-CK$7&lt;365*7/12,AP24*0.58,IF($B$7-CK$7&lt;365*8/12,AP24*0.51,0))))))))+IF($B$7-CK$7&gt;365,0,IF($B$7-CK$7&gt;365*11/12,AP24*0.23,IF($B$7-CK$7&gt;365*10/12,AP24*0.3,IF($B$7-CK$7&gt;365*9/12,AP24*0.37,IF($B$7-CK$7&gt;365*8/12,AP24*0.44,0)))))</f>
        <v>0</v>
      </c>
      <c r="CL24" s="157">
        <f t="shared" ref="CL24:CL43" si="105">+IF($B$7-CL$7&lt;365/12,AQ24,IF($B$7-CL$7&lt;365*2/12,AQ24*0.93,IF($B$7-CL$7&lt;365*3/12,AQ24*0.86,IF($B$7-CL$7&lt;365*4/12,AQ24*0.79,IF($B$7-CL$7&lt;365*5/12,AQ24*0.72,IF($B$7-CL$7&lt;365*6/12,AQ24*0.65,IF($B$7-CL$7&lt;365*7/12,AQ24*0.58,IF($B$7-CL$7&lt;365*8/12,AQ24*0.51,0))))))))+IF($B$7-CL$7&gt;365,0,IF($B$7-CL$7&gt;365*11/12,AQ24*0.23,IF($B$7-CL$7&gt;365*10/12,AQ24*0.3,IF($B$7-CL$7&gt;365*9/12,AQ24*0.37,IF($B$7-CL$7&gt;365*8/12,AQ24*0.44,0)))))</f>
        <v>74.400000000000006</v>
      </c>
      <c r="CM24" s="157">
        <f t="shared" ref="CM24:CM43" si="106">+IF($B$7-CM$7&lt;365/12,AR24,IF($B$7-CM$7&lt;365*2/12,AR24*0.93,IF($B$7-CM$7&lt;365*3/12,AR24*0.86,IF($B$7-CM$7&lt;365*4/12,AR24*0.79,IF($B$7-CM$7&lt;365*5/12,AR24*0.72,IF($B$7-CM$7&lt;365*6/12,AR24*0.65,IF($B$7-CM$7&lt;365*7/12,AR24*0.58,IF($B$7-CM$7&lt;365*8/12,AR24*0.51,0))))))))+IF($B$7-CM$7&gt;365,0,IF($B$7-CM$7&gt;365*11/12,AR24*0.23,IF($B$7-CM$7&gt;365*10/12,AR24*0.3,IF($B$7-CM$7&gt;365*9/12,AR24*0.37,IF($B$7-CM$7&gt;365*8/12,AR24*0.44,0)))))</f>
        <v>33.480000000000004</v>
      </c>
      <c r="CN24" s="157">
        <f t="shared" ref="CN24:CN43" si="107">+IF($B$7-CN$7&lt;365/12,AS24,IF($B$7-CN$7&lt;365*2/12,AS24*0.93,IF($B$7-CN$7&lt;365*3/12,AS24*0.86,IF($B$7-CN$7&lt;365*4/12,AS24*0.79,IF($B$7-CN$7&lt;365*5/12,AS24*0.72,IF($B$7-CN$7&lt;365*6/12,AS24*0.65,IF($B$7-CN$7&lt;365*7/12,AS24*0.58,IF($B$7-CN$7&lt;365*8/12,AS24*0.51,0))))))))+IF($B$7-CN$7&gt;365,0,IF($B$7-CN$7&gt;365*11/12,AS24*0.23,IF($B$7-CN$7&gt;365*10/12,AS24*0.3,IF($B$7-CN$7&gt;365*9/12,AS24*0.37,IF($B$7-CN$7&gt;365*8/12,AS24*0.44,0)))))</f>
        <v>0</v>
      </c>
      <c r="CO24" s="157">
        <f t="shared" si="80"/>
        <v>0</v>
      </c>
      <c r="CP24" s="165">
        <f t="shared" si="81"/>
        <v>0</v>
      </c>
      <c r="CQ24" s="165">
        <f t="shared" si="82"/>
        <v>0</v>
      </c>
      <c r="CR24" s="165">
        <f t="shared" si="83"/>
        <v>0</v>
      </c>
      <c r="CS24" s="165">
        <f t="shared" si="84"/>
        <v>0</v>
      </c>
      <c r="CT24" s="157">
        <f t="shared" si="85"/>
        <v>0</v>
      </c>
      <c r="CU24" s="142">
        <f t="shared" si="61"/>
        <v>107.88000000000001</v>
      </c>
      <c r="CV24" s="163">
        <f t="shared" si="58"/>
        <v>2</v>
      </c>
      <c r="CW24" s="121" t="str">
        <f t="shared" si="59"/>
        <v>MELISA GUERRA L</v>
      </c>
      <c r="CX24" s="51" t="str">
        <f t="shared" si="60"/>
        <v>JGC</v>
      </c>
      <c r="CY24" s="9">
        <v>17</v>
      </c>
      <c r="CZ24" s="354">
        <f t="shared" si="57"/>
        <v>53.940000000000005</v>
      </c>
    </row>
    <row r="25" spans="1:104" ht="12.75" x14ac:dyDescent="0.2">
      <c r="A25" s="66">
        <f t="shared" si="5"/>
        <v>18</v>
      </c>
      <c r="B25" s="26" t="s">
        <v>253</v>
      </c>
      <c r="C25" s="61" t="s">
        <v>113</v>
      </c>
      <c r="D25" s="96">
        <v>39686</v>
      </c>
      <c r="E25" s="86" t="str">
        <f t="shared" si="6"/>
        <v>PJUV</v>
      </c>
      <c r="F25" s="101"/>
      <c r="G25" s="101"/>
      <c r="H25" s="101"/>
      <c r="I25" s="101"/>
      <c r="J25" s="101"/>
      <c r="K25" s="101"/>
      <c r="L25" s="101">
        <v>25.6</v>
      </c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>
        <v>14.4</v>
      </c>
      <c r="AI25" s="101"/>
      <c r="AJ25" s="101"/>
      <c r="AK25" s="101"/>
      <c r="AL25" s="101"/>
      <c r="AM25" s="101"/>
      <c r="AN25" s="101"/>
      <c r="AO25" s="101"/>
      <c r="AP25" s="101"/>
      <c r="AQ25" s="101"/>
      <c r="AR25" s="101">
        <v>28.8</v>
      </c>
      <c r="AS25" s="101"/>
      <c r="AT25" s="101"/>
      <c r="AU25" s="101">
        <v>55.6</v>
      </c>
      <c r="AV25" s="101"/>
      <c r="AW25" s="101"/>
      <c r="AX25" s="101"/>
      <c r="AY25" s="101"/>
      <c r="AZ25" s="163">
        <f t="shared" si="7"/>
        <v>4</v>
      </c>
      <c r="BA25" s="165">
        <f t="shared" si="62"/>
        <v>0</v>
      </c>
      <c r="BB25" s="165">
        <f t="shared" si="63"/>
        <v>0</v>
      </c>
      <c r="BC25" s="165">
        <f t="shared" si="64"/>
        <v>0</v>
      </c>
      <c r="BD25" s="165">
        <f t="shared" si="65"/>
        <v>0</v>
      </c>
      <c r="BE25" s="165">
        <f t="shared" si="66"/>
        <v>0</v>
      </c>
      <c r="BF25" s="165">
        <f t="shared" si="67"/>
        <v>0</v>
      </c>
      <c r="BG25" s="165">
        <f t="shared" si="68"/>
        <v>9.4719999999999995</v>
      </c>
      <c r="BH25" s="165">
        <f t="shared" si="69"/>
        <v>0</v>
      </c>
      <c r="BI25" s="165">
        <f t="shared" si="70"/>
        <v>0</v>
      </c>
      <c r="BJ25" s="165">
        <f t="shared" si="71"/>
        <v>0</v>
      </c>
      <c r="BK25" s="165">
        <f t="shared" si="72"/>
        <v>0</v>
      </c>
      <c r="BL25" s="165">
        <f t="shared" si="73"/>
        <v>0</v>
      </c>
      <c r="BM25" s="165">
        <f t="shared" si="74"/>
        <v>0</v>
      </c>
      <c r="BN25" s="165">
        <f t="shared" si="75"/>
        <v>0</v>
      </c>
      <c r="BO25" s="165">
        <f t="shared" si="76"/>
        <v>0</v>
      </c>
      <c r="BP25" s="165">
        <f t="shared" si="77"/>
        <v>0</v>
      </c>
      <c r="BQ25" s="165">
        <f t="shared" si="78"/>
        <v>0</v>
      </c>
      <c r="BR25" s="165">
        <f t="shared" si="79"/>
        <v>0</v>
      </c>
      <c r="BS25" s="165">
        <f t="shared" si="86"/>
        <v>0</v>
      </c>
      <c r="BT25" s="165">
        <f t="shared" si="87"/>
        <v>0</v>
      </c>
      <c r="BU25" s="165">
        <f t="shared" si="88"/>
        <v>0</v>
      </c>
      <c r="BV25" s="165">
        <f t="shared" si="89"/>
        <v>0</v>
      </c>
      <c r="BW25" s="165">
        <f t="shared" si="90"/>
        <v>0</v>
      </c>
      <c r="BX25" s="165">
        <f t="shared" si="91"/>
        <v>0</v>
      </c>
      <c r="BY25" s="165">
        <f t="shared" si="92"/>
        <v>0</v>
      </c>
      <c r="BZ25" s="165">
        <f t="shared" si="93"/>
        <v>0</v>
      </c>
      <c r="CA25" s="165">
        <f t="shared" si="94"/>
        <v>0</v>
      </c>
      <c r="CB25" s="165">
        <f t="shared" si="95"/>
        <v>0</v>
      </c>
      <c r="CC25" s="165">
        <f t="shared" si="96"/>
        <v>10.368</v>
      </c>
      <c r="CD25" s="165">
        <f t="shared" si="97"/>
        <v>0</v>
      </c>
      <c r="CE25" s="165">
        <f t="shared" si="98"/>
        <v>0</v>
      </c>
      <c r="CF25" s="165">
        <f t="shared" si="99"/>
        <v>0</v>
      </c>
      <c r="CG25" s="165">
        <f t="shared" si="100"/>
        <v>0</v>
      </c>
      <c r="CH25" s="165">
        <f t="shared" si="101"/>
        <v>0</v>
      </c>
      <c r="CI25" s="165">
        <f t="shared" si="102"/>
        <v>0</v>
      </c>
      <c r="CJ25" s="165">
        <f t="shared" si="103"/>
        <v>0</v>
      </c>
      <c r="CK25" s="165">
        <f t="shared" si="104"/>
        <v>0</v>
      </c>
      <c r="CL25" s="165">
        <f t="shared" si="105"/>
        <v>0</v>
      </c>
      <c r="CM25" s="165">
        <f t="shared" si="106"/>
        <v>26.784000000000002</v>
      </c>
      <c r="CN25" s="165">
        <f t="shared" si="107"/>
        <v>0</v>
      </c>
      <c r="CO25" s="165">
        <f t="shared" si="80"/>
        <v>0</v>
      </c>
      <c r="CP25" s="165">
        <f t="shared" si="81"/>
        <v>55.6</v>
      </c>
      <c r="CQ25" s="165">
        <f t="shared" si="82"/>
        <v>0</v>
      </c>
      <c r="CR25" s="165">
        <f t="shared" si="83"/>
        <v>0</v>
      </c>
      <c r="CS25" s="165">
        <f t="shared" si="84"/>
        <v>0</v>
      </c>
      <c r="CT25" s="157">
        <f t="shared" si="85"/>
        <v>0</v>
      </c>
      <c r="CU25" s="142">
        <f t="shared" si="61"/>
        <v>102.224</v>
      </c>
      <c r="CV25" s="163">
        <f t="shared" si="58"/>
        <v>4</v>
      </c>
      <c r="CW25" s="121" t="str">
        <f t="shared" si="59"/>
        <v>FABIANA BRACO</v>
      </c>
      <c r="CX25" s="51" t="str">
        <f t="shared" si="60"/>
        <v>LCC</v>
      </c>
      <c r="CY25" s="9">
        <v>18</v>
      </c>
      <c r="CZ25" s="354">
        <f t="shared" si="57"/>
        <v>25.556000000000001</v>
      </c>
    </row>
    <row r="26" spans="1:104" ht="12.75" x14ac:dyDescent="0.2">
      <c r="A26" s="66">
        <f t="shared" si="5"/>
        <v>19</v>
      </c>
      <c r="B26" s="26" t="s">
        <v>254</v>
      </c>
      <c r="C26" s="61" t="s">
        <v>132</v>
      </c>
      <c r="D26" s="365">
        <v>39384</v>
      </c>
      <c r="E26" s="86" t="str">
        <f t="shared" si="6"/>
        <v>JUV</v>
      </c>
      <c r="F26" s="101"/>
      <c r="G26" s="101">
        <v>100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>
        <v>32</v>
      </c>
      <c r="U26" s="101"/>
      <c r="V26" s="101"/>
      <c r="W26" s="101">
        <v>25.6</v>
      </c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>
        <v>36</v>
      </c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63">
        <f t="shared" si="7"/>
        <v>4</v>
      </c>
      <c r="BA26" s="157">
        <f t="shared" si="62"/>
        <v>0</v>
      </c>
      <c r="BB26" s="157">
        <f t="shared" si="63"/>
        <v>23</v>
      </c>
      <c r="BC26" s="157">
        <f t="shared" si="64"/>
        <v>0</v>
      </c>
      <c r="BD26" s="157">
        <f t="shared" si="65"/>
        <v>0</v>
      </c>
      <c r="BE26" s="157">
        <f t="shared" si="66"/>
        <v>0</v>
      </c>
      <c r="BF26" s="157">
        <f t="shared" si="67"/>
        <v>0</v>
      </c>
      <c r="BG26" s="157">
        <f t="shared" si="68"/>
        <v>0</v>
      </c>
      <c r="BH26" s="157">
        <f t="shared" si="69"/>
        <v>0</v>
      </c>
      <c r="BI26" s="157">
        <f t="shared" si="70"/>
        <v>0</v>
      </c>
      <c r="BJ26" s="157">
        <f t="shared" si="71"/>
        <v>0</v>
      </c>
      <c r="BK26" s="157">
        <f t="shared" si="72"/>
        <v>0</v>
      </c>
      <c r="BL26" s="157">
        <f t="shared" si="73"/>
        <v>0</v>
      </c>
      <c r="BM26" s="157">
        <f t="shared" si="74"/>
        <v>0</v>
      </c>
      <c r="BN26" s="157">
        <f t="shared" si="75"/>
        <v>0</v>
      </c>
      <c r="BO26" s="157">
        <f t="shared" si="76"/>
        <v>14.08</v>
      </c>
      <c r="BP26" s="157">
        <f t="shared" si="77"/>
        <v>0</v>
      </c>
      <c r="BQ26" s="157">
        <f t="shared" si="78"/>
        <v>0</v>
      </c>
      <c r="BR26" s="157">
        <f t="shared" si="79"/>
        <v>13.056000000000001</v>
      </c>
      <c r="BS26" s="157">
        <f t="shared" si="86"/>
        <v>0</v>
      </c>
      <c r="BT26" s="157">
        <f t="shared" si="87"/>
        <v>0</v>
      </c>
      <c r="BU26" s="157">
        <f t="shared" si="88"/>
        <v>0</v>
      </c>
      <c r="BV26" s="157">
        <f t="shared" si="89"/>
        <v>0</v>
      </c>
      <c r="BW26" s="157">
        <f t="shared" si="90"/>
        <v>0</v>
      </c>
      <c r="BX26" s="157">
        <f t="shared" si="91"/>
        <v>0</v>
      </c>
      <c r="BY26" s="157">
        <f t="shared" si="92"/>
        <v>0</v>
      </c>
      <c r="BZ26" s="157">
        <f t="shared" si="93"/>
        <v>0</v>
      </c>
      <c r="CA26" s="157">
        <f t="shared" si="94"/>
        <v>0</v>
      </c>
      <c r="CB26" s="157">
        <f t="shared" si="95"/>
        <v>0</v>
      </c>
      <c r="CC26" s="157">
        <f t="shared" si="96"/>
        <v>25.919999999999998</v>
      </c>
      <c r="CD26" s="157">
        <f t="shared" si="97"/>
        <v>0</v>
      </c>
      <c r="CE26" s="157">
        <f t="shared" si="98"/>
        <v>0</v>
      </c>
      <c r="CF26" s="157">
        <f t="shared" si="99"/>
        <v>0</v>
      </c>
      <c r="CG26" s="157">
        <f t="shared" si="100"/>
        <v>0</v>
      </c>
      <c r="CH26" s="157">
        <f t="shared" si="101"/>
        <v>0</v>
      </c>
      <c r="CI26" s="157">
        <f t="shared" si="102"/>
        <v>0</v>
      </c>
      <c r="CJ26" s="157">
        <f t="shared" si="103"/>
        <v>0</v>
      </c>
      <c r="CK26" s="157">
        <f t="shared" si="104"/>
        <v>0</v>
      </c>
      <c r="CL26" s="157">
        <f t="shared" si="105"/>
        <v>0</v>
      </c>
      <c r="CM26" s="157">
        <f t="shared" si="106"/>
        <v>0</v>
      </c>
      <c r="CN26" s="157">
        <f t="shared" si="107"/>
        <v>0</v>
      </c>
      <c r="CO26" s="157">
        <f t="shared" si="80"/>
        <v>0</v>
      </c>
      <c r="CP26" s="165">
        <f t="shared" si="81"/>
        <v>0</v>
      </c>
      <c r="CQ26" s="165">
        <f t="shared" si="82"/>
        <v>0</v>
      </c>
      <c r="CR26" s="165">
        <f t="shared" si="83"/>
        <v>0</v>
      </c>
      <c r="CS26" s="165">
        <f t="shared" si="84"/>
        <v>0</v>
      </c>
      <c r="CT26" s="157">
        <f t="shared" si="85"/>
        <v>0</v>
      </c>
      <c r="CU26" s="142">
        <f t="shared" si="61"/>
        <v>76.055999999999997</v>
      </c>
      <c r="CV26" s="163">
        <f t="shared" si="58"/>
        <v>4</v>
      </c>
      <c r="CW26" s="121" t="str">
        <f t="shared" si="59"/>
        <v>OKIRA QUINTERO</v>
      </c>
      <c r="CX26" s="51" t="str">
        <f t="shared" si="60"/>
        <v>BGC</v>
      </c>
      <c r="CY26" s="9">
        <v>19</v>
      </c>
      <c r="CZ26" s="354">
        <f t="shared" si="57"/>
        <v>19.013999999999999</v>
      </c>
    </row>
    <row r="27" spans="1:104" ht="12.75" x14ac:dyDescent="0.2">
      <c r="A27" s="66">
        <f t="shared" si="5"/>
        <v>20</v>
      </c>
      <c r="B27" s="26" t="s">
        <v>255</v>
      </c>
      <c r="C27" s="61" t="s">
        <v>180</v>
      </c>
      <c r="D27" s="366">
        <v>39356</v>
      </c>
      <c r="E27" s="86" t="str">
        <f t="shared" si="6"/>
        <v>JUV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>
        <v>84</v>
      </c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63">
        <f t="shared" si="7"/>
        <v>1</v>
      </c>
      <c r="BA27" s="165">
        <f t="shared" si="62"/>
        <v>0</v>
      </c>
      <c r="BB27" s="165">
        <f t="shared" si="63"/>
        <v>0</v>
      </c>
      <c r="BC27" s="165">
        <f t="shared" si="64"/>
        <v>0</v>
      </c>
      <c r="BD27" s="165">
        <f t="shared" si="65"/>
        <v>0</v>
      </c>
      <c r="BE27" s="165">
        <f t="shared" si="66"/>
        <v>0</v>
      </c>
      <c r="BF27" s="165">
        <f t="shared" si="67"/>
        <v>0</v>
      </c>
      <c r="BG27" s="165">
        <f t="shared" si="68"/>
        <v>0</v>
      </c>
      <c r="BH27" s="165">
        <f t="shared" si="69"/>
        <v>0</v>
      </c>
      <c r="BI27" s="165">
        <f t="shared" si="70"/>
        <v>0</v>
      </c>
      <c r="BJ27" s="165">
        <f t="shared" si="71"/>
        <v>0</v>
      </c>
      <c r="BK27" s="165">
        <f t="shared" si="72"/>
        <v>0</v>
      </c>
      <c r="BL27" s="165">
        <f t="shared" si="73"/>
        <v>0</v>
      </c>
      <c r="BM27" s="165">
        <f t="shared" si="74"/>
        <v>0</v>
      </c>
      <c r="BN27" s="165">
        <f t="shared" si="75"/>
        <v>0</v>
      </c>
      <c r="BO27" s="165">
        <f t="shared" si="76"/>
        <v>0</v>
      </c>
      <c r="BP27" s="165">
        <f t="shared" si="77"/>
        <v>0</v>
      </c>
      <c r="BQ27" s="165">
        <f t="shared" si="78"/>
        <v>0</v>
      </c>
      <c r="BR27" s="165">
        <f t="shared" si="79"/>
        <v>0</v>
      </c>
      <c r="BS27" s="165">
        <f t="shared" si="86"/>
        <v>0</v>
      </c>
      <c r="BT27" s="165">
        <f t="shared" si="87"/>
        <v>0</v>
      </c>
      <c r="BU27" s="165">
        <f t="shared" si="88"/>
        <v>0</v>
      </c>
      <c r="BV27" s="165">
        <f t="shared" si="89"/>
        <v>0</v>
      </c>
      <c r="BW27" s="165">
        <f t="shared" si="90"/>
        <v>0</v>
      </c>
      <c r="BX27" s="165">
        <f t="shared" si="91"/>
        <v>0</v>
      </c>
      <c r="BY27" s="165">
        <f t="shared" si="92"/>
        <v>0</v>
      </c>
      <c r="BZ27" s="165">
        <f t="shared" si="93"/>
        <v>0</v>
      </c>
      <c r="CA27" s="165">
        <f t="shared" si="94"/>
        <v>0</v>
      </c>
      <c r="CB27" s="165">
        <f t="shared" si="95"/>
        <v>0</v>
      </c>
      <c r="CC27" s="165">
        <f t="shared" si="96"/>
        <v>0</v>
      </c>
      <c r="CD27" s="165">
        <f t="shared" si="97"/>
        <v>0</v>
      </c>
      <c r="CE27" s="165">
        <f t="shared" si="98"/>
        <v>0</v>
      </c>
      <c r="CF27" s="165">
        <f t="shared" si="99"/>
        <v>0</v>
      </c>
      <c r="CG27" s="165">
        <f t="shared" si="100"/>
        <v>72.239999999999995</v>
      </c>
      <c r="CH27" s="165">
        <f t="shared" si="101"/>
        <v>0</v>
      </c>
      <c r="CI27" s="165">
        <f t="shared" si="102"/>
        <v>0</v>
      </c>
      <c r="CJ27" s="165">
        <f t="shared" si="103"/>
        <v>0</v>
      </c>
      <c r="CK27" s="165">
        <f t="shared" si="104"/>
        <v>0</v>
      </c>
      <c r="CL27" s="165">
        <f t="shared" si="105"/>
        <v>0</v>
      </c>
      <c r="CM27" s="165">
        <f t="shared" si="106"/>
        <v>0</v>
      </c>
      <c r="CN27" s="165">
        <f t="shared" si="107"/>
        <v>0</v>
      </c>
      <c r="CO27" s="165">
        <f t="shared" si="80"/>
        <v>0</v>
      </c>
      <c r="CP27" s="165">
        <f t="shared" si="81"/>
        <v>0</v>
      </c>
      <c r="CQ27" s="165">
        <f t="shared" si="82"/>
        <v>0</v>
      </c>
      <c r="CR27" s="165">
        <f t="shared" si="83"/>
        <v>0</v>
      </c>
      <c r="CS27" s="165">
        <f t="shared" si="84"/>
        <v>0</v>
      </c>
      <c r="CT27" s="157">
        <f t="shared" si="85"/>
        <v>0</v>
      </c>
      <c r="CU27" s="142">
        <f t="shared" si="61"/>
        <v>72.239999999999995</v>
      </c>
      <c r="CV27" s="163">
        <f t="shared" si="58"/>
        <v>1</v>
      </c>
      <c r="CW27" s="121" t="str">
        <f t="shared" si="59"/>
        <v>KKINDA ABOU</v>
      </c>
      <c r="CX27" s="51" t="str">
        <f t="shared" si="60"/>
        <v>CGSV</v>
      </c>
      <c r="CY27" s="9">
        <v>20</v>
      </c>
      <c r="CZ27" s="354">
        <f t="shared" si="57"/>
        <v>72.239999999999995</v>
      </c>
    </row>
    <row r="28" spans="1:104" ht="12.75" x14ac:dyDescent="0.2">
      <c r="A28" s="66">
        <f t="shared" si="5"/>
        <v>21</v>
      </c>
      <c r="B28" s="26" t="s">
        <v>256</v>
      </c>
      <c r="C28" s="61" t="s">
        <v>107</v>
      </c>
      <c r="D28" s="366">
        <v>38902</v>
      </c>
      <c r="E28" s="86" t="str">
        <f t="shared" si="6"/>
        <v>JUV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>
        <v>19.2</v>
      </c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>
        <v>64</v>
      </c>
      <c r="AR28" s="101"/>
      <c r="AS28" s="101"/>
      <c r="AT28" s="101"/>
      <c r="AU28" s="101"/>
      <c r="AV28" s="101"/>
      <c r="AW28" s="101"/>
      <c r="AX28" s="101"/>
      <c r="AY28" s="101"/>
      <c r="AZ28" s="163">
        <f t="shared" si="7"/>
        <v>2</v>
      </c>
      <c r="BA28" s="165">
        <f t="shared" si="62"/>
        <v>0</v>
      </c>
      <c r="BB28" s="165">
        <f t="shared" si="63"/>
        <v>0</v>
      </c>
      <c r="BC28" s="165">
        <f t="shared" si="64"/>
        <v>0</v>
      </c>
      <c r="BD28" s="165">
        <f t="shared" si="65"/>
        <v>0</v>
      </c>
      <c r="BE28" s="165">
        <f t="shared" si="66"/>
        <v>0</v>
      </c>
      <c r="BF28" s="165">
        <f t="shared" si="67"/>
        <v>0</v>
      </c>
      <c r="BG28" s="165">
        <f t="shared" si="68"/>
        <v>0</v>
      </c>
      <c r="BH28" s="165">
        <f t="shared" si="69"/>
        <v>0</v>
      </c>
      <c r="BI28" s="165">
        <f t="shared" si="70"/>
        <v>0</v>
      </c>
      <c r="BJ28" s="165">
        <f t="shared" si="71"/>
        <v>0</v>
      </c>
      <c r="BK28" s="165">
        <f t="shared" si="72"/>
        <v>0</v>
      </c>
      <c r="BL28" s="165">
        <f t="shared" si="73"/>
        <v>0</v>
      </c>
      <c r="BM28" s="165">
        <f t="shared" si="74"/>
        <v>0</v>
      </c>
      <c r="BN28" s="165">
        <f t="shared" si="75"/>
        <v>0</v>
      </c>
      <c r="BO28" s="165">
        <f t="shared" si="76"/>
        <v>8.4480000000000004</v>
      </c>
      <c r="BP28" s="165">
        <f t="shared" si="77"/>
        <v>0</v>
      </c>
      <c r="BQ28" s="165">
        <f t="shared" si="78"/>
        <v>0</v>
      </c>
      <c r="BR28" s="165">
        <f t="shared" si="79"/>
        <v>0</v>
      </c>
      <c r="BS28" s="165">
        <f t="shared" si="86"/>
        <v>0</v>
      </c>
      <c r="BT28" s="165">
        <f t="shared" si="87"/>
        <v>0</v>
      </c>
      <c r="BU28" s="165">
        <f t="shared" si="88"/>
        <v>0</v>
      </c>
      <c r="BV28" s="165">
        <f t="shared" si="89"/>
        <v>0</v>
      </c>
      <c r="BW28" s="165">
        <f t="shared" si="90"/>
        <v>0</v>
      </c>
      <c r="BX28" s="165">
        <f t="shared" si="91"/>
        <v>0</v>
      </c>
      <c r="BY28" s="165">
        <f t="shared" si="92"/>
        <v>0</v>
      </c>
      <c r="BZ28" s="165">
        <f t="shared" si="93"/>
        <v>0</v>
      </c>
      <c r="CA28" s="165">
        <f t="shared" si="94"/>
        <v>0</v>
      </c>
      <c r="CB28" s="165">
        <f t="shared" si="95"/>
        <v>0</v>
      </c>
      <c r="CC28" s="165">
        <f t="shared" si="96"/>
        <v>0</v>
      </c>
      <c r="CD28" s="165">
        <f t="shared" si="97"/>
        <v>0</v>
      </c>
      <c r="CE28" s="165">
        <f t="shared" si="98"/>
        <v>0</v>
      </c>
      <c r="CF28" s="165">
        <f t="shared" si="99"/>
        <v>0</v>
      </c>
      <c r="CG28" s="165">
        <f t="shared" si="100"/>
        <v>0</v>
      </c>
      <c r="CH28" s="165">
        <f t="shared" si="101"/>
        <v>0</v>
      </c>
      <c r="CI28" s="165">
        <f t="shared" si="102"/>
        <v>0</v>
      </c>
      <c r="CJ28" s="165">
        <f t="shared" si="103"/>
        <v>0</v>
      </c>
      <c r="CK28" s="165">
        <f t="shared" si="104"/>
        <v>0</v>
      </c>
      <c r="CL28" s="165">
        <f t="shared" si="105"/>
        <v>59.52</v>
      </c>
      <c r="CM28" s="165">
        <f t="shared" si="106"/>
        <v>0</v>
      </c>
      <c r="CN28" s="165">
        <f t="shared" si="107"/>
        <v>0</v>
      </c>
      <c r="CO28" s="165">
        <f t="shared" si="80"/>
        <v>0</v>
      </c>
      <c r="CP28" s="165">
        <f t="shared" si="81"/>
        <v>0</v>
      </c>
      <c r="CQ28" s="165">
        <f t="shared" si="82"/>
        <v>0</v>
      </c>
      <c r="CR28" s="165">
        <f t="shared" si="83"/>
        <v>0</v>
      </c>
      <c r="CS28" s="165">
        <f t="shared" si="84"/>
        <v>0</v>
      </c>
      <c r="CT28" s="157">
        <f t="shared" si="85"/>
        <v>0</v>
      </c>
      <c r="CU28" s="142">
        <f t="shared" si="61"/>
        <v>67.968000000000004</v>
      </c>
      <c r="CV28" s="163">
        <f t="shared" si="58"/>
        <v>2</v>
      </c>
      <c r="CW28" s="121" t="str">
        <f t="shared" si="59"/>
        <v xml:space="preserve">DANIELLA ALASTRE V. </v>
      </c>
      <c r="CX28" s="51" t="str">
        <f t="shared" si="60"/>
        <v>FVG</v>
      </c>
      <c r="CY28" s="9">
        <v>21</v>
      </c>
      <c r="CZ28" s="354">
        <f t="shared" si="57"/>
        <v>33.984000000000002</v>
      </c>
    </row>
    <row r="29" spans="1:104" ht="12.95" customHeight="1" x14ac:dyDescent="0.2">
      <c r="A29" s="66">
        <f>+IF(CU29&gt;0,+IF(CU29=CU27,A27,CY29)," ")</f>
        <v>22</v>
      </c>
      <c r="B29" s="26" t="s">
        <v>257</v>
      </c>
      <c r="C29" s="61" t="s">
        <v>132</v>
      </c>
      <c r="D29" s="96">
        <v>38986</v>
      </c>
      <c r="E29" s="86" t="str">
        <f t="shared" si="6"/>
        <v>JUV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>
        <v>64</v>
      </c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63">
        <f t="shared" si="7"/>
        <v>1</v>
      </c>
      <c r="BA29" s="165">
        <f t="shared" si="62"/>
        <v>0</v>
      </c>
      <c r="BB29" s="165">
        <f t="shared" si="63"/>
        <v>0</v>
      </c>
      <c r="BC29" s="165">
        <f t="shared" si="64"/>
        <v>0</v>
      </c>
      <c r="BD29" s="165">
        <f t="shared" si="65"/>
        <v>0</v>
      </c>
      <c r="BE29" s="165">
        <f t="shared" si="66"/>
        <v>0</v>
      </c>
      <c r="BF29" s="165">
        <f t="shared" si="67"/>
        <v>0</v>
      </c>
      <c r="BG29" s="165">
        <f t="shared" si="68"/>
        <v>0</v>
      </c>
      <c r="BH29" s="165">
        <f t="shared" si="69"/>
        <v>0</v>
      </c>
      <c r="BI29" s="165">
        <f t="shared" si="70"/>
        <v>0</v>
      </c>
      <c r="BJ29" s="165">
        <f t="shared" si="71"/>
        <v>0</v>
      </c>
      <c r="BK29" s="165">
        <f t="shared" si="72"/>
        <v>0</v>
      </c>
      <c r="BL29" s="165">
        <f t="shared" si="73"/>
        <v>0</v>
      </c>
      <c r="BM29" s="165">
        <f t="shared" si="74"/>
        <v>0</v>
      </c>
      <c r="BN29" s="165">
        <f t="shared" si="75"/>
        <v>0</v>
      </c>
      <c r="BO29" s="165">
        <f t="shared" si="76"/>
        <v>0</v>
      </c>
      <c r="BP29" s="165">
        <f t="shared" si="77"/>
        <v>0</v>
      </c>
      <c r="BQ29" s="165">
        <f t="shared" si="78"/>
        <v>0</v>
      </c>
      <c r="BR29" s="165">
        <f t="shared" si="79"/>
        <v>0</v>
      </c>
      <c r="BS29" s="165">
        <f t="shared" si="86"/>
        <v>0</v>
      </c>
      <c r="BT29" s="165">
        <f t="shared" si="87"/>
        <v>0</v>
      </c>
      <c r="BU29" s="165">
        <f t="shared" si="88"/>
        <v>0</v>
      </c>
      <c r="BV29" s="165">
        <f t="shared" si="89"/>
        <v>0</v>
      </c>
      <c r="BW29" s="165">
        <f t="shared" si="90"/>
        <v>0</v>
      </c>
      <c r="BX29" s="165">
        <f t="shared" si="91"/>
        <v>0</v>
      </c>
      <c r="BY29" s="165">
        <f t="shared" si="92"/>
        <v>0</v>
      </c>
      <c r="BZ29" s="165">
        <f t="shared" si="93"/>
        <v>0</v>
      </c>
      <c r="CA29" s="165">
        <f t="shared" si="94"/>
        <v>0</v>
      </c>
      <c r="CB29" s="165">
        <f t="shared" si="95"/>
        <v>0</v>
      </c>
      <c r="CC29" s="165">
        <f t="shared" si="96"/>
        <v>0</v>
      </c>
      <c r="CD29" s="165">
        <f t="shared" si="97"/>
        <v>0</v>
      </c>
      <c r="CE29" s="165">
        <f t="shared" si="98"/>
        <v>55.04</v>
      </c>
      <c r="CF29" s="165">
        <f t="shared" si="99"/>
        <v>0</v>
      </c>
      <c r="CG29" s="165">
        <f t="shared" si="100"/>
        <v>0</v>
      </c>
      <c r="CH29" s="165">
        <f t="shared" si="101"/>
        <v>0</v>
      </c>
      <c r="CI29" s="165">
        <f t="shared" si="102"/>
        <v>0</v>
      </c>
      <c r="CJ29" s="165">
        <f t="shared" si="103"/>
        <v>0</v>
      </c>
      <c r="CK29" s="165">
        <f t="shared" si="104"/>
        <v>0</v>
      </c>
      <c r="CL29" s="165">
        <f t="shared" si="105"/>
        <v>0</v>
      </c>
      <c r="CM29" s="165">
        <f t="shared" si="106"/>
        <v>0</v>
      </c>
      <c r="CN29" s="165">
        <f t="shared" si="107"/>
        <v>0</v>
      </c>
      <c r="CO29" s="165">
        <f t="shared" si="80"/>
        <v>0</v>
      </c>
      <c r="CP29" s="165">
        <f t="shared" si="81"/>
        <v>0</v>
      </c>
      <c r="CQ29" s="165">
        <f t="shared" si="82"/>
        <v>0</v>
      </c>
      <c r="CR29" s="165">
        <f t="shared" si="83"/>
        <v>0</v>
      </c>
      <c r="CS29" s="165">
        <f t="shared" si="84"/>
        <v>0</v>
      </c>
      <c r="CT29" s="157">
        <f t="shared" si="85"/>
        <v>0</v>
      </c>
      <c r="CU29" s="142">
        <f t="shared" si="61"/>
        <v>55.04</v>
      </c>
      <c r="CV29" s="163">
        <f t="shared" si="58"/>
        <v>1</v>
      </c>
      <c r="CW29" s="121" t="str">
        <f t="shared" si="59"/>
        <v>XULENG ZERPA CHAN</v>
      </c>
      <c r="CX29" s="51" t="str">
        <f t="shared" si="60"/>
        <v>BGC</v>
      </c>
      <c r="CY29" s="9">
        <v>22</v>
      </c>
      <c r="CZ29" s="354">
        <f t="shared" si="57"/>
        <v>55.04</v>
      </c>
    </row>
    <row r="30" spans="1:104" ht="12.95" customHeight="1" x14ac:dyDescent="0.2">
      <c r="A30" s="66">
        <f t="shared" ref="A30:A67" si="108">+IF(CU30&gt;0,+IF(CU30=CU29,A29,CY30)," ")</f>
        <v>23</v>
      </c>
      <c r="B30" s="26" t="s">
        <v>258</v>
      </c>
      <c r="C30" s="61" t="s">
        <v>105</v>
      </c>
      <c r="D30" s="96">
        <v>39370</v>
      </c>
      <c r="E30" s="86" t="str">
        <f t="shared" si="6"/>
        <v>JUV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>
        <v>12.8</v>
      </c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>
        <v>9.6</v>
      </c>
      <c r="AI30" s="101"/>
      <c r="AJ30" s="101"/>
      <c r="AK30" s="101"/>
      <c r="AL30" s="101"/>
      <c r="AM30" s="101"/>
      <c r="AN30" s="101"/>
      <c r="AO30" s="101"/>
      <c r="AP30" s="101"/>
      <c r="AQ30" s="101"/>
      <c r="AR30" s="101">
        <v>28.8</v>
      </c>
      <c r="AS30" s="101"/>
      <c r="AT30" s="101"/>
      <c r="AU30" s="101"/>
      <c r="AV30" s="101"/>
      <c r="AW30" s="101"/>
      <c r="AX30" s="101"/>
      <c r="AY30" s="101"/>
      <c r="AZ30" s="163">
        <f t="shared" si="7"/>
        <v>3</v>
      </c>
      <c r="BA30" s="165">
        <f t="shared" si="62"/>
        <v>0</v>
      </c>
      <c r="BB30" s="165">
        <f t="shared" si="63"/>
        <v>0</v>
      </c>
      <c r="BC30" s="165">
        <f t="shared" si="64"/>
        <v>0</v>
      </c>
      <c r="BD30" s="165">
        <f t="shared" si="65"/>
        <v>0</v>
      </c>
      <c r="BE30" s="165">
        <f t="shared" si="66"/>
        <v>0</v>
      </c>
      <c r="BF30" s="165">
        <f t="shared" si="67"/>
        <v>0</v>
      </c>
      <c r="BG30" s="165">
        <f t="shared" si="68"/>
        <v>0</v>
      </c>
      <c r="BH30" s="165">
        <f t="shared" si="69"/>
        <v>0</v>
      </c>
      <c r="BI30" s="165">
        <f t="shared" si="70"/>
        <v>0</v>
      </c>
      <c r="BJ30" s="165">
        <f t="shared" si="71"/>
        <v>0</v>
      </c>
      <c r="BK30" s="165">
        <f t="shared" si="72"/>
        <v>0</v>
      </c>
      <c r="BL30" s="165">
        <f t="shared" si="73"/>
        <v>0</v>
      </c>
      <c r="BM30" s="165">
        <f t="shared" si="74"/>
        <v>0</v>
      </c>
      <c r="BN30" s="165">
        <f t="shared" si="75"/>
        <v>0</v>
      </c>
      <c r="BO30" s="165">
        <f t="shared" si="76"/>
        <v>0</v>
      </c>
      <c r="BP30" s="165">
        <f t="shared" si="77"/>
        <v>0</v>
      </c>
      <c r="BQ30" s="165">
        <f t="shared" si="78"/>
        <v>0</v>
      </c>
      <c r="BR30" s="165">
        <f t="shared" si="79"/>
        <v>6.5280000000000005</v>
      </c>
      <c r="BS30" s="165">
        <f t="shared" si="86"/>
        <v>0</v>
      </c>
      <c r="BT30" s="165">
        <f t="shared" si="87"/>
        <v>0</v>
      </c>
      <c r="BU30" s="165">
        <f t="shared" si="88"/>
        <v>0</v>
      </c>
      <c r="BV30" s="165">
        <f t="shared" si="89"/>
        <v>0</v>
      </c>
      <c r="BW30" s="165">
        <f t="shared" si="90"/>
        <v>0</v>
      </c>
      <c r="BX30" s="165">
        <f t="shared" si="91"/>
        <v>0</v>
      </c>
      <c r="BY30" s="165">
        <f t="shared" si="92"/>
        <v>0</v>
      </c>
      <c r="BZ30" s="165">
        <f t="shared" si="93"/>
        <v>0</v>
      </c>
      <c r="CA30" s="165">
        <f t="shared" si="94"/>
        <v>0</v>
      </c>
      <c r="CB30" s="165">
        <f t="shared" si="95"/>
        <v>0</v>
      </c>
      <c r="CC30" s="165">
        <f t="shared" si="96"/>
        <v>6.9119999999999999</v>
      </c>
      <c r="CD30" s="165">
        <f t="shared" si="97"/>
        <v>0</v>
      </c>
      <c r="CE30" s="165">
        <f t="shared" si="98"/>
        <v>0</v>
      </c>
      <c r="CF30" s="165">
        <f t="shared" si="99"/>
        <v>0</v>
      </c>
      <c r="CG30" s="165">
        <f t="shared" si="100"/>
        <v>0</v>
      </c>
      <c r="CH30" s="165">
        <f t="shared" si="101"/>
        <v>0</v>
      </c>
      <c r="CI30" s="165">
        <f t="shared" si="102"/>
        <v>0</v>
      </c>
      <c r="CJ30" s="165">
        <f t="shared" si="103"/>
        <v>0</v>
      </c>
      <c r="CK30" s="165">
        <f t="shared" si="104"/>
        <v>0</v>
      </c>
      <c r="CL30" s="165">
        <f t="shared" si="105"/>
        <v>0</v>
      </c>
      <c r="CM30" s="165">
        <f t="shared" si="106"/>
        <v>26.784000000000002</v>
      </c>
      <c r="CN30" s="165">
        <f t="shared" si="107"/>
        <v>0</v>
      </c>
      <c r="CO30" s="165">
        <f t="shared" si="80"/>
        <v>0</v>
      </c>
      <c r="CP30" s="165">
        <f t="shared" si="81"/>
        <v>0</v>
      </c>
      <c r="CQ30" s="165">
        <f t="shared" si="82"/>
        <v>0</v>
      </c>
      <c r="CR30" s="165">
        <f t="shared" si="83"/>
        <v>0</v>
      </c>
      <c r="CS30" s="165">
        <f t="shared" si="84"/>
        <v>0</v>
      </c>
      <c r="CT30" s="157">
        <f t="shared" si="85"/>
        <v>0</v>
      </c>
      <c r="CU30" s="142">
        <f t="shared" si="61"/>
        <v>40.224000000000004</v>
      </c>
      <c r="CV30" s="163">
        <f t="shared" si="58"/>
        <v>3</v>
      </c>
      <c r="CW30" s="121" t="str">
        <f t="shared" si="59"/>
        <v>FEDERICA SIAUT</v>
      </c>
      <c r="CX30" s="51" t="str">
        <f t="shared" si="60"/>
        <v>GCC</v>
      </c>
      <c r="CY30" s="9">
        <v>23</v>
      </c>
      <c r="CZ30" s="354">
        <f t="shared" si="57"/>
        <v>13.408000000000001</v>
      </c>
    </row>
    <row r="31" spans="1:104" ht="12.75" x14ac:dyDescent="0.2">
      <c r="A31" s="66">
        <f t="shared" si="108"/>
        <v>24</v>
      </c>
      <c r="B31" s="25" t="s">
        <v>259</v>
      </c>
      <c r="C31" s="74" t="s">
        <v>105</v>
      </c>
      <c r="D31" s="367">
        <v>39079</v>
      </c>
      <c r="E31" s="86" t="str">
        <f t="shared" si="6"/>
        <v>JUV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>
        <v>19.2</v>
      </c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>
        <v>28.8</v>
      </c>
      <c r="AS31" s="101"/>
      <c r="AT31" s="101"/>
      <c r="AU31" s="101"/>
      <c r="AV31" s="101"/>
      <c r="AW31" s="101"/>
      <c r="AX31" s="101"/>
      <c r="AY31" s="101"/>
      <c r="AZ31" s="163">
        <f t="shared" si="7"/>
        <v>2</v>
      </c>
      <c r="BA31" s="165">
        <f t="shared" si="62"/>
        <v>0</v>
      </c>
      <c r="BB31" s="165">
        <f t="shared" si="63"/>
        <v>0</v>
      </c>
      <c r="BC31" s="165">
        <f t="shared" si="64"/>
        <v>0</v>
      </c>
      <c r="BD31" s="165">
        <f t="shared" si="65"/>
        <v>0</v>
      </c>
      <c r="BE31" s="165">
        <f t="shared" si="66"/>
        <v>0</v>
      </c>
      <c r="BF31" s="165">
        <f t="shared" si="67"/>
        <v>0</v>
      </c>
      <c r="BG31" s="165">
        <f t="shared" si="68"/>
        <v>0</v>
      </c>
      <c r="BH31" s="165">
        <f t="shared" si="69"/>
        <v>0</v>
      </c>
      <c r="BI31" s="165">
        <f t="shared" si="70"/>
        <v>0</v>
      </c>
      <c r="BJ31" s="165">
        <f t="shared" si="71"/>
        <v>0</v>
      </c>
      <c r="BK31" s="165">
        <f t="shared" si="72"/>
        <v>0</v>
      </c>
      <c r="BL31" s="165">
        <f t="shared" si="73"/>
        <v>0</v>
      </c>
      <c r="BM31" s="165">
        <f t="shared" si="74"/>
        <v>0</v>
      </c>
      <c r="BN31" s="165">
        <f t="shared" si="75"/>
        <v>0</v>
      </c>
      <c r="BO31" s="165">
        <f t="shared" si="76"/>
        <v>0</v>
      </c>
      <c r="BP31" s="165">
        <f t="shared" si="77"/>
        <v>0</v>
      </c>
      <c r="BQ31" s="165">
        <f t="shared" si="78"/>
        <v>0</v>
      </c>
      <c r="BR31" s="165">
        <f t="shared" si="79"/>
        <v>9.7919999999999998</v>
      </c>
      <c r="BS31" s="165">
        <f t="shared" si="86"/>
        <v>0</v>
      </c>
      <c r="BT31" s="165">
        <f t="shared" si="87"/>
        <v>0</v>
      </c>
      <c r="BU31" s="165">
        <f t="shared" si="88"/>
        <v>0</v>
      </c>
      <c r="BV31" s="165">
        <f t="shared" si="89"/>
        <v>0</v>
      </c>
      <c r="BW31" s="165">
        <f t="shared" si="90"/>
        <v>0</v>
      </c>
      <c r="BX31" s="165">
        <f t="shared" si="91"/>
        <v>0</v>
      </c>
      <c r="BY31" s="165">
        <f t="shared" si="92"/>
        <v>0</v>
      </c>
      <c r="BZ31" s="165">
        <f t="shared" si="93"/>
        <v>0</v>
      </c>
      <c r="CA31" s="165">
        <f t="shared" si="94"/>
        <v>0</v>
      </c>
      <c r="CB31" s="165">
        <f t="shared" si="95"/>
        <v>0</v>
      </c>
      <c r="CC31" s="165">
        <f t="shared" si="96"/>
        <v>0</v>
      </c>
      <c r="CD31" s="165">
        <f t="shared" si="97"/>
        <v>0</v>
      </c>
      <c r="CE31" s="165">
        <f t="shared" si="98"/>
        <v>0</v>
      </c>
      <c r="CF31" s="165">
        <f t="shared" si="99"/>
        <v>0</v>
      </c>
      <c r="CG31" s="165">
        <f t="shared" si="100"/>
        <v>0</v>
      </c>
      <c r="CH31" s="165">
        <f t="shared" si="101"/>
        <v>0</v>
      </c>
      <c r="CI31" s="165">
        <f t="shared" si="102"/>
        <v>0</v>
      </c>
      <c r="CJ31" s="165">
        <f t="shared" si="103"/>
        <v>0</v>
      </c>
      <c r="CK31" s="165">
        <f t="shared" si="104"/>
        <v>0</v>
      </c>
      <c r="CL31" s="165">
        <f t="shared" si="105"/>
        <v>0</v>
      </c>
      <c r="CM31" s="165">
        <f t="shared" si="106"/>
        <v>26.784000000000002</v>
      </c>
      <c r="CN31" s="165">
        <f t="shared" si="107"/>
        <v>0</v>
      </c>
      <c r="CO31" s="165">
        <f t="shared" si="80"/>
        <v>0</v>
      </c>
      <c r="CP31" s="165">
        <f t="shared" si="81"/>
        <v>0</v>
      </c>
      <c r="CQ31" s="165">
        <f t="shared" si="82"/>
        <v>0</v>
      </c>
      <c r="CR31" s="165">
        <f t="shared" si="83"/>
        <v>0</v>
      </c>
      <c r="CS31" s="165">
        <f t="shared" si="84"/>
        <v>0</v>
      </c>
      <c r="CT31" s="157">
        <f t="shared" si="85"/>
        <v>0</v>
      </c>
      <c r="CU31" s="142">
        <f t="shared" si="61"/>
        <v>36.576000000000001</v>
      </c>
      <c r="CV31" s="163">
        <f t="shared" si="58"/>
        <v>2</v>
      </c>
      <c r="CW31" s="121" t="str">
        <f t="shared" si="59"/>
        <v>ISABELA BRICEÑO</v>
      </c>
      <c r="CX31" s="51" t="str">
        <f t="shared" si="60"/>
        <v>GCC</v>
      </c>
      <c r="CY31" s="9">
        <v>24</v>
      </c>
      <c r="CZ31" s="354">
        <f t="shared" si="57"/>
        <v>18.288</v>
      </c>
    </row>
    <row r="32" spans="1:104" ht="12.75" x14ac:dyDescent="0.2">
      <c r="A32" s="66">
        <f t="shared" si="108"/>
        <v>25</v>
      </c>
      <c r="B32" s="26" t="s">
        <v>260</v>
      </c>
      <c r="C32" s="61" t="s">
        <v>132</v>
      </c>
      <c r="D32" s="179">
        <v>39128</v>
      </c>
      <c r="E32" s="86" t="str">
        <f t="shared" si="6"/>
        <v>JUV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>
        <v>32</v>
      </c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63">
        <f t="shared" si="7"/>
        <v>1</v>
      </c>
      <c r="BA32" s="157">
        <f t="shared" si="62"/>
        <v>0</v>
      </c>
      <c r="BB32" s="157">
        <f t="shared" si="63"/>
        <v>0</v>
      </c>
      <c r="BC32" s="157">
        <f t="shared" si="64"/>
        <v>0</v>
      </c>
      <c r="BD32" s="157">
        <f t="shared" si="65"/>
        <v>0</v>
      </c>
      <c r="BE32" s="157">
        <f t="shared" si="66"/>
        <v>0</v>
      </c>
      <c r="BF32" s="157">
        <f t="shared" si="67"/>
        <v>0</v>
      </c>
      <c r="BG32" s="157">
        <f t="shared" si="68"/>
        <v>0</v>
      </c>
      <c r="BH32" s="157">
        <f t="shared" si="69"/>
        <v>0</v>
      </c>
      <c r="BI32" s="157">
        <f t="shared" si="70"/>
        <v>0</v>
      </c>
      <c r="BJ32" s="157">
        <f t="shared" si="71"/>
        <v>0</v>
      </c>
      <c r="BK32" s="157">
        <f t="shared" si="72"/>
        <v>0</v>
      </c>
      <c r="BL32" s="157">
        <f t="shared" si="73"/>
        <v>0</v>
      </c>
      <c r="BM32" s="157">
        <f t="shared" si="74"/>
        <v>0</v>
      </c>
      <c r="BN32" s="157">
        <f t="shared" si="75"/>
        <v>0</v>
      </c>
      <c r="BO32" s="157">
        <f t="shared" si="76"/>
        <v>0</v>
      </c>
      <c r="BP32" s="157">
        <f t="shared" si="77"/>
        <v>0</v>
      </c>
      <c r="BQ32" s="157">
        <f t="shared" si="78"/>
        <v>0</v>
      </c>
      <c r="BR32" s="157">
        <f t="shared" si="79"/>
        <v>0</v>
      </c>
      <c r="BS32" s="157">
        <f t="shared" si="86"/>
        <v>0</v>
      </c>
      <c r="BT32" s="157">
        <f t="shared" si="87"/>
        <v>0</v>
      </c>
      <c r="BU32" s="157">
        <f t="shared" si="88"/>
        <v>0</v>
      </c>
      <c r="BV32" s="157">
        <f t="shared" si="89"/>
        <v>0</v>
      </c>
      <c r="BW32" s="157">
        <f t="shared" si="90"/>
        <v>0</v>
      </c>
      <c r="BX32" s="157">
        <f t="shared" si="91"/>
        <v>0</v>
      </c>
      <c r="BY32" s="157">
        <f t="shared" si="92"/>
        <v>0</v>
      </c>
      <c r="BZ32" s="157">
        <f t="shared" si="93"/>
        <v>0</v>
      </c>
      <c r="CA32" s="157">
        <f t="shared" si="94"/>
        <v>0</v>
      </c>
      <c r="CB32" s="157">
        <f t="shared" si="95"/>
        <v>0</v>
      </c>
      <c r="CC32" s="157">
        <f t="shared" si="96"/>
        <v>0</v>
      </c>
      <c r="CD32" s="157">
        <f t="shared" si="97"/>
        <v>0</v>
      </c>
      <c r="CE32" s="157">
        <f t="shared" si="98"/>
        <v>27.52</v>
      </c>
      <c r="CF32" s="157">
        <f t="shared" si="99"/>
        <v>0</v>
      </c>
      <c r="CG32" s="157">
        <f t="shared" si="100"/>
        <v>0</v>
      </c>
      <c r="CH32" s="157">
        <f t="shared" si="101"/>
        <v>0</v>
      </c>
      <c r="CI32" s="157">
        <f t="shared" si="102"/>
        <v>0</v>
      </c>
      <c r="CJ32" s="157">
        <f t="shared" si="103"/>
        <v>0</v>
      </c>
      <c r="CK32" s="157">
        <f t="shared" si="104"/>
        <v>0</v>
      </c>
      <c r="CL32" s="157">
        <f t="shared" si="105"/>
        <v>0</v>
      </c>
      <c r="CM32" s="157">
        <f t="shared" si="106"/>
        <v>0</v>
      </c>
      <c r="CN32" s="157">
        <f t="shared" si="107"/>
        <v>0</v>
      </c>
      <c r="CO32" s="157">
        <f t="shared" si="80"/>
        <v>0</v>
      </c>
      <c r="CP32" s="165">
        <f t="shared" si="81"/>
        <v>0</v>
      </c>
      <c r="CQ32" s="165">
        <f t="shared" si="82"/>
        <v>0</v>
      </c>
      <c r="CR32" s="165">
        <f t="shared" si="83"/>
        <v>0</v>
      </c>
      <c r="CS32" s="165">
        <f t="shared" si="84"/>
        <v>0</v>
      </c>
      <c r="CT32" s="157">
        <f t="shared" si="85"/>
        <v>0</v>
      </c>
      <c r="CU32" s="142">
        <f t="shared" si="61"/>
        <v>27.52</v>
      </c>
      <c r="CV32" s="163">
        <f t="shared" si="58"/>
        <v>1</v>
      </c>
      <c r="CW32" s="121" t="str">
        <f t="shared" si="59"/>
        <v>STEFANIA CAPOZZI</v>
      </c>
      <c r="CX32" s="51" t="str">
        <f t="shared" si="60"/>
        <v>BGC</v>
      </c>
      <c r="CY32" s="9">
        <v>25</v>
      </c>
      <c r="CZ32" s="354">
        <f t="shared" si="57"/>
        <v>27.52</v>
      </c>
    </row>
    <row r="33" spans="1:104" ht="12.75" x14ac:dyDescent="0.2">
      <c r="A33" s="66">
        <f t="shared" si="108"/>
        <v>26</v>
      </c>
      <c r="B33" s="38" t="s">
        <v>261</v>
      </c>
      <c r="C33" s="64" t="s">
        <v>105</v>
      </c>
      <c r="D33" s="321">
        <v>39331</v>
      </c>
      <c r="E33" s="86" t="str">
        <f t="shared" si="6"/>
        <v>JUV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>
        <v>32</v>
      </c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>
        <v>10.8</v>
      </c>
      <c r="AS33" s="101"/>
      <c r="AT33" s="101"/>
      <c r="AU33" s="101"/>
      <c r="AV33" s="101"/>
      <c r="AW33" s="101"/>
      <c r="AX33" s="101"/>
      <c r="AY33" s="101"/>
      <c r="AZ33" s="163">
        <f t="shared" si="7"/>
        <v>2</v>
      </c>
      <c r="BA33" s="202">
        <f t="shared" si="62"/>
        <v>0</v>
      </c>
      <c r="BB33" s="202">
        <f t="shared" si="63"/>
        <v>0</v>
      </c>
      <c r="BC33" s="202">
        <f t="shared" si="64"/>
        <v>0</v>
      </c>
      <c r="BD33" s="202">
        <f t="shared" si="65"/>
        <v>0</v>
      </c>
      <c r="BE33" s="202">
        <f t="shared" si="66"/>
        <v>0</v>
      </c>
      <c r="BF33" s="202">
        <f t="shared" si="67"/>
        <v>0</v>
      </c>
      <c r="BG33" s="202">
        <f t="shared" si="68"/>
        <v>0</v>
      </c>
      <c r="BH33" s="202">
        <f t="shared" si="69"/>
        <v>0</v>
      </c>
      <c r="BI33" s="202">
        <f t="shared" si="70"/>
        <v>0</v>
      </c>
      <c r="BJ33" s="202">
        <f t="shared" si="71"/>
        <v>0</v>
      </c>
      <c r="BK33" s="202">
        <f t="shared" si="72"/>
        <v>0</v>
      </c>
      <c r="BL33" s="202">
        <f t="shared" si="73"/>
        <v>0</v>
      </c>
      <c r="BM33" s="202">
        <f t="shared" si="74"/>
        <v>0</v>
      </c>
      <c r="BN33" s="202">
        <f t="shared" si="75"/>
        <v>0</v>
      </c>
      <c r="BO33" s="202">
        <f t="shared" si="76"/>
        <v>0</v>
      </c>
      <c r="BP33" s="202">
        <f t="shared" si="77"/>
        <v>0</v>
      </c>
      <c r="BQ33" s="202">
        <f t="shared" si="78"/>
        <v>0</v>
      </c>
      <c r="BR33" s="202">
        <f t="shared" si="79"/>
        <v>16.32</v>
      </c>
      <c r="BS33" s="202">
        <f t="shared" si="86"/>
        <v>0</v>
      </c>
      <c r="BT33" s="202">
        <f t="shared" si="87"/>
        <v>0</v>
      </c>
      <c r="BU33" s="202">
        <f t="shared" si="88"/>
        <v>0</v>
      </c>
      <c r="BV33" s="202">
        <f t="shared" si="89"/>
        <v>0</v>
      </c>
      <c r="BW33" s="202">
        <f t="shared" si="90"/>
        <v>0</v>
      </c>
      <c r="BX33" s="202">
        <f t="shared" si="91"/>
        <v>0</v>
      </c>
      <c r="BY33" s="202">
        <f t="shared" si="92"/>
        <v>0</v>
      </c>
      <c r="BZ33" s="202">
        <f t="shared" si="93"/>
        <v>0</v>
      </c>
      <c r="CA33" s="202">
        <f t="shared" si="94"/>
        <v>0</v>
      </c>
      <c r="CB33" s="202">
        <f t="shared" si="95"/>
        <v>0</v>
      </c>
      <c r="CC33" s="202">
        <f t="shared" si="96"/>
        <v>0</v>
      </c>
      <c r="CD33" s="202">
        <f t="shared" si="97"/>
        <v>0</v>
      </c>
      <c r="CE33" s="202">
        <f t="shared" si="98"/>
        <v>0</v>
      </c>
      <c r="CF33" s="202">
        <f t="shared" si="99"/>
        <v>0</v>
      </c>
      <c r="CG33" s="202">
        <f t="shared" si="100"/>
        <v>0</v>
      </c>
      <c r="CH33" s="202">
        <f t="shared" si="101"/>
        <v>0</v>
      </c>
      <c r="CI33" s="202">
        <f t="shared" si="102"/>
        <v>0</v>
      </c>
      <c r="CJ33" s="202">
        <f t="shared" si="103"/>
        <v>0</v>
      </c>
      <c r="CK33" s="202">
        <f t="shared" si="104"/>
        <v>0</v>
      </c>
      <c r="CL33" s="202">
        <f t="shared" si="105"/>
        <v>0</v>
      </c>
      <c r="CM33" s="202">
        <f t="shared" si="106"/>
        <v>10.044</v>
      </c>
      <c r="CN33" s="202">
        <f t="shared" si="107"/>
        <v>0</v>
      </c>
      <c r="CO33" s="202">
        <f t="shared" si="80"/>
        <v>0</v>
      </c>
      <c r="CP33" s="165">
        <f t="shared" si="81"/>
        <v>0</v>
      </c>
      <c r="CQ33" s="202">
        <f t="shared" si="82"/>
        <v>0</v>
      </c>
      <c r="CR33" s="202">
        <f t="shared" si="83"/>
        <v>0</v>
      </c>
      <c r="CS33" s="202">
        <f t="shared" si="84"/>
        <v>0</v>
      </c>
      <c r="CT33" s="185">
        <f t="shared" si="85"/>
        <v>0</v>
      </c>
      <c r="CU33" s="142">
        <f t="shared" si="61"/>
        <v>26.364000000000001</v>
      </c>
      <c r="CV33" s="163">
        <f t="shared" si="58"/>
        <v>2</v>
      </c>
      <c r="CW33" s="186" t="str">
        <f t="shared" si="59"/>
        <v>MARCELA ANTICH</v>
      </c>
      <c r="CX33" s="187" t="str">
        <f t="shared" si="60"/>
        <v>GCC</v>
      </c>
      <c r="CY33" s="9">
        <v>26</v>
      </c>
      <c r="CZ33" s="354">
        <f t="shared" si="57"/>
        <v>13.182</v>
      </c>
    </row>
    <row r="34" spans="1:104" ht="12.75" x14ac:dyDescent="0.2">
      <c r="A34" s="66">
        <f t="shared" si="108"/>
        <v>27</v>
      </c>
      <c r="B34" s="38" t="s">
        <v>262</v>
      </c>
      <c r="C34" s="64" t="s">
        <v>132</v>
      </c>
      <c r="D34" s="321">
        <v>40622</v>
      </c>
      <c r="E34" s="86" t="str">
        <f t="shared" si="6"/>
        <v>INF D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>
        <v>25.6</v>
      </c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63">
        <f t="shared" si="7"/>
        <v>1</v>
      </c>
      <c r="BA34" s="202">
        <f t="shared" si="62"/>
        <v>0</v>
      </c>
      <c r="BB34" s="202">
        <f t="shared" si="63"/>
        <v>0</v>
      </c>
      <c r="BC34" s="202">
        <f t="shared" si="64"/>
        <v>0</v>
      </c>
      <c r="BD34" s="202">
        <f t="shared" si="65"/>
        <v>0</v>
      </c>
      <c r="BE34" s="202">
        <f t="shared" si="66"/>
        <v>0</v>
      </c>
      <c r="BF34" s="202">
        <f t="shared" si="67"/>
        <v>0</v>
      </c>
      <c r="BG34" s="202">
        <f t="shared" si="68"/>
        <v>0</v>
      </c>
      <c r="BH34" s="202">
        <f t="shared" si="69"/>
        <v>0</v>
      </c>
      <c r="BI34" s="202">
        <f t="shared" si="70"/>
        <v>0</v>
      </c>
      <c r="BJ34" s="202">
        <f t="shared" si="71"/>
        <v>0</v>
      </c>
      <c r="BK34" s="202">
        <f t="shared" si="72"/>
        <v>0</v>
      </c>
      <c r="BL34" s="202">
        <f t="shared" si="73"/>
        <v>0</v>
      </c>
      <c r="BM34" s="202">
        <f t="shared" si="74"/>
        <v>0</v>
      </c>
      <c r="BN34" s="202">
        <f t="shared" si="75"/>
        <v>0</v>
      </c>
      <c r="BO34" s="202">
        <f t="shared" si="76"/>
        <v>0</v>
      </c>
      <c r="BP34" s="202">
        <f t="shared" si="77"/>
        <v>0</v>
      </c>
      <c r="BQ34" s="202">
        <f t="shared" si="78"/>
        <v>0</v>
      </c>
      <c r="BR34" s="202">
        <f t="shared" si="79"/>
        <v>0</v>
      </c>
      <c r="BS34" s="202">
        <f t="shared" si="86"/>
        <v>0</v>
      </c>
      <c r="BT34" s="202">
        <f t="shared" si="87"/>
        <v>0</v>
      </c>
      <c r="BU34" s="202">
        <f t="shared" si="88"/>
        <v>0</v>
      </c>
      <c r="BV34" s="202">
        <f t="shared" si="89"/>
        <v>0</v>
      </c>
      <c r="BW34" s="202">
        <f t="shared" si="90"/>
        <v>0</v>
      </c>
      <c r="BX34" s="202">
        <f t="shared" si="91"/>
        <v>0</v>
      </c>
      <c r="BY34" s="202">
        <f t="shared" si="92"/>
        <v>0</v>
      </c>
      <c r="BZ34" s="202">
        <f t="shared" si="93"/>
        <v>0</v>
      </c>
      <c r="CA34" s="202">
        <f t="shared" si="94"/>
        <v>0</v>
      </c>
      <c r="CB34" s="202">
        <f t="shared" si="95"/>
        <v>0</v>
      </c>
      <c r="CC34" s="202">
        <f t="shared" si="96"/>
        <v>0</v>
      </c>
      <c r="CD34" s="202">
        <f t="shared" si="97"/>
        <v>0</v>
      </c>
      <c r="CE34" s="202">
        <f t="shared" si="98"/>
        <v>22.016000000000002</v>
      </c>
      <c r="CF34" s="202">
        <f t="shared" si="99"/>
        <v>0</v>
      </c>
      <c r="CG34" s="202">
        <f t="shared" si="100"/>
        <v>0</v>
      </c>
      <c r="CH34" s="202">
        <f t="shared" si="101"/>
        <v>0</v>
      </c>
      <c r="CI34" s="202">
        <f t="shared" si="102"/>
        <v>0</v>
      </c>
      <c r="CJ34" s="202">
        <f t="shared" si="103"/>
        <v>0</v>
      </c>
      <c r="CK34" s="202">
        <f t="shared" si="104"/>
        <v>0</v>
      </c>
      <c r="CL34" s="202">
        <f t="shared" si="105"/>
        <v>0</v>
      </c>
      <c r="CM34" s="202">
        <f t="shared" si="106"/>
        <v>0</v>
      </c>
      <c r="CN34" s="202">
        <f t="shared" si="107"/>
        <v>0</v>
      </c>
      <c r="CO34" s="202">
        <f t="shared" si="80"/>
        <v>0</v>
      </c>
      <c r="CP34" s="165">
        <f t="shared" si="81"/>
        <v>0</v>
      </c>
      <c r="CQ34" s="202">
        <f t="shared" si="82"/>
        <v>0</v>
      </c>
      <c r="CR34" s="202">
        <f t="shared" si="83"/>
        <v>0</v>
      </c>
      <c r="CS34" s="202">
        <f t="shared" si="84"/>
        <v>0</v>
      </c>
      <c r="CT34" s="185">
        <f t="shared" si="85"/>
        <v>0</v>
      </c>
      <c r="CU34" s="142">
        <f t="shared" si="61"/>
        <v>22.016000000000002</v>
      </c>
      <c r="CV34" s="163">
        <f t="shared" si="58"/>
        <v>1</v>
      </c>
      <c r="CW34" s="186" t="str">
        <f t="shared" si="59"/>
        <v>IVANNA REVILLA</v>
      </c>
      <c r="CX34" s="187" t="str">
        <f t="shared" si="60"/>
        <v>BGC</v>
      </c>
      <c r="CY34" s="9">
        <v>27</v>
      </c>
      <c r="CZ34" s="354">
        <f t="shared" si="57"/>
        <v>22.016000000000002</v>
      </c>
    </row>
    <row r="35" spans="1:104" ht="12.75" x14ac:dyDescent="0.2">
      <c r="A35" s="66">
        <f t="shared" si="108"/>
        <v>28</v>
      </c>
      <c r="B35" s="38" t="s">
        <v>263</v>
      </c>
      <c r="C35" s="64" t="s">
        <v>103</v>
      </c>
      <c r="D35" s="368">
        <v>38905</v>
      </c>
      <c r="E35" s="86" t="str">
        <f t="shared" si="6"/>
        <v>JUV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>
        <v>25.6</v>
      </c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63">
        <f t="shared" si="7"/>
        <v>1</v>
      </c>
      <c r="BA35" s="185">
        <f t="shared" si="62"/>
        <v>0</v>
      </c>
      <c r="BB35" s="185">
        <f t="shared" si="63"/>
        <v>0</v>
      </c>
      <c r="BC35" s="185">
        <f t="shared" si="64"/>
        <v>0</v>
      </c>
      <c r="BD35" s="185">
        <f t="shared" si="65"/>
        <v>0</v>
      </c>
      <c r="BE35" s="185">
        <f t="shared" si="66"/>
        <v>0</v>
      </c>
      <c r="BF35" s="185">
        <f t="shared" si="67"/>
        <v>0</v>
      </c>
      <c r="BG35" s="185">
        <f t="shared" si="68"/>
        <v>0</v>
      </c>
      <c r="BH35" s="185">
        <f t="shared" si="69"/>
        <v>0</v>
      </c>
      <c r="BI35" s="185">
        <f t="shared" si="70"/>
        <v>0</v>
      </c>
      <c r="BJ35" s="185">
        <f t="shared" si="71"/>
        <v>0</v>
      </c>
      <c r="BK35" s="185">
        <f t="shared" si="72"/>
        <v>0</v>
      </c>
      <c r="BL35" s="185">
        <f t="shared" si="73"/>
        <v>0</v>
      </c>
      <c r="BM35" s="185">
        <f t="shared" si="74"/>
        <v>0</v>
      </c>
      <c r="BN35" s="185">
        <f t="shared" si="75"/>
        <v>0</v>
      </c>
      <c r="BO35" s="185">
        <f t="shared" si="76"/>
        <v>11.264000000000001</v>
      </c>
      <c r="BP35" s="185">
        <f t="shared" si="77"/>
        <v>0</v>
      </c>
      <c r="BQ35" s="185">
        <f t="shared" si="78"/>
        <v>0</v>
      </c>
      <c r="BR35" s="185">
        <f t="shared" si="79"/>
        <v>0</v>
      </c>
      <c r="BS35" s="185">
        <f t="shared" si="86"/>
        <v>0</v>
      </c>
      <c r="BT35" s="185">
        <f t="shared" si="87"/>
        <v>0</v>
      </c>
      <c r="BU35" s="185">
        <f t="shared" si="88"/>
        <v>0</v>
      </c>
      <c r="BV35" s="185">
        <f t="shared" si="89"/>
        <v>0</v>
      </c>
      <c r="BW35" s="185">
        <f t="shared" si="90"/>
        <v>0</v>
      </c>
      <c r="BX35" s="185">
        <f t="shared" si="91"/>
        <v>0</v>
      </c>
      <c r="BY35" s="185">
        <f t="shared" si="92"/>
        <v>0</v>
      </c>
      <c r="BZ35" s="185">
        <f t="shared" si="93"/>
        <v>0</v>
      </c>
      <c r="CA35" s="185">
        <f t="shared" si="94"/>
        <v>0</v>
      </c>
      <c r="CB35" s="185">
        <f t="shared" si="95"/>
        <v>0</v>
      </c>
      <c r="CC35" s="185">
        <f t="shared" si="96"/>
        <v>0</v>
      </c>
      <c r="CD35" s="185">
        <f t="shared" si="97"/>
        <v>0</v>
      </c>
      <c r="CE35" s="185">
        <f t="shared" si="98"/>
        <v>0</v>
      </c>
      <c r="CF35" s="185">
        <f t="shared" si="99"/>
        <v>0</v>
      </c>
      <c r="CG35" s="185">
        <f t="shared" si="100"/>
        <v>0</v>
      </c>
      <c r="CH35" s="185">
        <f t="shared" si="101"/>
        <v>0</v>
      </c>
      <c r="CI35" s="185">
        <f t="shared" si="102"/>
        <v>0</v>
      </c>
      <c r="CJ35" s="185">
        <f t="shared" si="103"/>
        <v>0</v>
      </c>
      <c r="CK35" s="185">
        <f t="shared" si="104"/>
        <v>0</v>
      </c>
      <c r="CL35" s="185">
        <f t="shared" si="105"/>
        <v>0</v>
      </c>
      <c r="CM35" s="185">
        <f t="shared" si="106"/>
        <v>0</v>
      </c>
      <c r="CN35" s="185">
        <f t="shared" si="107"/>
        <v>0</v>
      </c>
      <c r="CO35" s="185">
        <f t="shared" si="80"/>
        <v>0</v>
      </c>
      <c r="CP35" s="165">
        <f t="shared" si="81"/>
        <v>0</v>
      </c>
      <c r="CQ35" s="202">
        <f t="shared" si="82"/>
        <v>0</v>
      </c>
      <c r="CR35" s="202">
        <f t="shared" si="83"/>
        <v>0</v>
      </c>
      <c r="CS35" s="202">
        <f t="shared" si="84"/>
        <v>0</v>
      </c>
      <c r="CT35" s="185">
        <f t="shared" si="85"/>
        <v>0</v>
      </c>
      <c r="CU35" s="142">
        <f t="shared" si="61"/>
        <v>11.264000000000001</v>
      </c>
      <c r="CV35" s="163">
        <f t="shared" si="58"/>
        <v>1</v>
      </c>
      <c r="CW35" s="186" t="str">
        <f t="shared" si="59"/>
        <v>CRISTINA GARCIA</v>
      </c>
      <c r="CX35" s="187" t="str">
        <f t="shared" si="60"/>
        <v>IZCC</v>
      </c>
      <c r="CY35" s="9">
        <v>28</v>
      </c>
      <c r="CZ35" s="354">
        <f t="shared" si="57"/>
        <v>11.264000000000001</v>
      </c>
    </row>
    <row r="36" spans="1:104" ht="12.75" x14ac:dyDescent="0.2">
      <c r="A36" s="66">
        <f t="shared" si="108"/>
        <v>29</v>
      </c>
      <c r="B36" s="38" t="s">
        <v>264</v>
      </c>
      <c r="C36" s="64" t="s">
        <v>132</v>
      </c>
      <c r="D36" s="321">
        <v>39882</v>
      </c>
      <c r="E36" s="86" t="str">
        <f t="shared" si="6"/>
        <v>PJUV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>
        <v>6</v>
      </c>
      <c r="AI36" s="101"/>
      <c r="AJ36" s="101"/>
      <c r="AK36" s="101"/>
      <c r="AL36" s="101"/>
      <c r="AM36" s="101"/>
      <c r="AN36" s="101"/>
      <c r="AO36" s="101"/>
      <c r="AP36" s="101"/>
      <c r="AQ36" s="101"/>
      <c r="AR36" s="101">
        <v>7.2</v>
      </c>
      <c r="AS36" s="101"/>
      <c r="AT36" s="101"/>
      <c r="AU36" s="101"/>
      <c r="AV36" s="101"/>
      <c r="AW36" s="101"/>
      <c r="AX36" s="101"/>
      <c r="AY36" s="101"/>
      <c r="AZ36" s="195">
        <f t="shared" si="7"/>
        <v>2</v>
      </c>
      <c r="BA36" s="202">
        <f t="shared" si="62"/>
        <v>0</v>
      </c>
      <c r="BB36" s="202">
        <f t="shared" si="63"/>
        <v>0</v>
      </c>
      <c r="BC36" s="202">
        <f t="shared" si="64"/>
        <v>0</v>
      </c>
      <c r="BD36" s="202">
        <f t="shared" si="65"/>
        <v>0</v>
      </c>
      <c r="BE36" s="202">
        <f t="shared" si="66"/>
        <v>0</v>
      </c>
      <c r="BF36" s="202">
        <f t="shared" si="67"/>
        <v>0</v>
      </c>
      <c r="BG36" s="202">
        <f t="shared" si="68"/>
        <v>0</v>
      </c>
      <c r="BH36" s="202">
        <f t="shared" si="69"/>
        <v>0</v>
      </c>
      <c r="BI36" s="202">
        <f t="shared" si="70"/>
        <v>0</v>
      </c>
      <c r="BJ36" s="202">
        <f t="shared" si="71"/>
        <v>0</v>
      </c>
      <c r="BK36" s="202">
        <f t="shared" si="72"/>
        <v>0</v>
      </c>
      <c r="BL36" s="202">
        <f t="shared" si="73"/>
        <v>0</v>
      </c>
      <c r="BM36" s="202">
        <f t="shared" si="74"/>
        <v>0</v>
      </c>
      <c r="BN36" s="202">
        <f t="shared" si="75"/>
        <v>0</v>
      </c>
      <c r="BO36" s="202">
        <f t="shared" si="76"/>
        <v>0</v>
      </c>
      <c r="BP36" s="202">
        <f t="shared" si="77"/>
        <v>0</v>
      </c>
      <c r="BQ36" s="202">
        <f t="shared" si="78"/>
        <v>0</v>
      </c>
      <c r="BR36" s="202">
        <f t="shared" si="79"/>
        <v>0</v>
      </c>
      <c r="BS36" s="202">
        <f t="shared" si="86"/>
        <v>0</v>
      </c>
      <c r="BT36" s="202">
        <f t="shared" si="87"/>
        <v>0</v>
      </c>
      <c r="BU36" s="202">
        <f t="shared" si="88"/>
        <v>0</v>
      </c>
      <c r="BV36" s="202">
        <f t="shared" si="89"/>
        <v>0</v>
      </c>
      <c r="BW36" s="202">
        <f t="shared" si="90"/>
        <v>0</v>
      </c>
      <c r="BX36" s="202">
        <f t="shared" si="91"/>
        <v>0</v>
      </c>
      <c r="BY36" s="202">
        <f t="shared" si="92"/>
        <v>0</v>
      </c>
      <c r="BZ36" s="202">
        <f t="shared" si="93"/>
        <v>0</v>
      </c>
      <c r="CA36" s="202">
        <f t="shared" si="94"/>
        <v>0</v>
      </c>
      <c r="CB36" s="202">
        <f t="shared" si="95"/>
        <v>0</v>
      </c>
      <c r="CC36" s="202">
        <f t="shared" si="96"/>
        <v>4.32</v>
      </c>
      <c r="CD36" s="202">
        <f t="shared" si="97"/>
        <v>0</v>
      </c>
      <c r="CE36" s="202">
        <f t="shared" si="98"/>
        <v>0</v>
      </c>
      <c r="CF36" s="202">
        <f t="shared" si="99"/>
        <v>0</v>
      </c>
      <c r="CG36" s="202">
        <f t="shared" si="100"/>
        <v>0</v>
      </c>
      <c r="CH36" s="202">
        <f t="shared" si="101"/>
        <v>0</v>
      </c>
      <c r="CI36" s="202">
        <f t="shared" si="102"/>
        <v>0</v>
      </c>
      <c r="CJ36" s="202">
        <f t="shared" si="103"/>
        <v>0</v>
      </c>
      <c r="CK36" s="202">
        <f t="shared" si="104"/>
        <v>0</v>
      </c>
      <c r="CL36" s="202">
        <f t="shared" si="105"/>
        <v>0</v>
      </c>
      <c r="CM36" s="202">
        <f t="shared" si="106"/>
        <v>6.6960000000000006</v>
      </c>
      <c r="CN36" s="202">
        <f t="shared" si="107"/>
        <v>0</v>
      </c>
      <c r="CO36" s="202">
        <f t="shared" si="80"/>
        <v>0</v>
      </c>
      <c r="CP36" s="165">
        <f t="shared" si="81"/>
        <v>0</v>
      </c>
      <c r="CQ36" s="202">
        <f t="shared" si="82"/>
        <v>0</v>
      </c>
      <c r="CR36" s="202">
        <f t="shared" si="83"/>
        <v>0</v>
      </c>
      <c r="CS36" s="202">
        <f t="shared" si="84"/>
        <v>0</v>
      </c>
      <c r="CT36" s="185">
        <f t="shared" si="85"/>
        <v>0</v>
      </c>
      <c r="CU36" s="142">
        <f t="shared" si="61"/>
        <v>11.016000000000002</v>
      </c>
      <c r="CV36" s="195">
        <f t="shared" si="58"/>
        <v>2</v>
      </c>
      <c r="CW36" s="186" t="str">
        <f t="shared" si="59"/>
        <v>PAULA RAMIREZ</v>
      </c>
      <c r="CX36" s="187" t="str">
        <f t="shared" si="60"/>
        <v>BGC</v>
      </c>
      <c r="CY36" s="9">
        <v>29</v>
      </c>
      <c r="CZ36" s="354">
        <f t="shared" ref="CZ36:CZ67" si="109">+IF(CV36=0,0,IF(CV36&gt;8,CU36/8,CU36/CV36))</f>
        <v>5.5080000000000009</v>
      </c>
    </row>
    <row r="37" spans="1:104" ht="12.75" x14ac:dyDescent="0.2">
      <c r="A37" s="66">
        <f t="shared" si="108"/>
        <v>30</v>
      </c>
      <c r="B37" s="38" t="s">
        <v>266</v>
      </c>
      <c r="C37" s="64" t="s">
        <v>105</v>
      </c>
      <c r="D37" s="321">
        <v>39882</v>
      </c>
      <c r="E37" s="86" t="str">
        <f t="shared" si="6"/>
        <v>PJUV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>
        <v>9</v>
      </c>
      <c r="AS37" s="101"/>
      <c r="AT37" s="101"/>
      <c r="AU37" s="101"/>
      <c r="AV37" s="101"/>
      <c r="AW37" s="101"/>
      <c r="AX37" s="101"/>
      <c r="AY37" s="101"/>
      <c r="AZ37" s="195">
        <f t="shared" si="7"/>
        <v>1</v>
      </c>
      <c r="BA37" s="202">
        <f t="shared" si="62"/>
        <v>0</v>
      </c>
      <c r="BB37" s="202">
        <f t="shared" si="63"/>
        <v>0</v>
      </c>
      <c r="BC37" s="202">
        <f t="shared" si="64"/>
        <v>0</v>
      </c>
      <c r="BD37" s="202">
        <f t="shared" si="65"/>
        <v>0</v>
      </c>
      <c r="BE37" s="202">
        <f t="shared" si="66"/>
        <v>0</v>
      </c>
      <c r="BF37" s="202">
        <f t="shared" si="67"/>
        <v>0</v>
      </c>
      <c r="BG37" s="202">
        <f t="shared" si="68"/>
        <v>0</v>
      </c>
      <c r="BH37" s="202">
        <f t="shared" si="69"/>
        <v>0</v>
      </c>
      <c r="BI37" s="202">
        <f t="shared" si="70"/>
        <v>0</v>
      </c>
      <c r="BJ37" s="202">
        <f t="shared" si="71"/>
        <v>0</v>
      </c>
      <c r="BK37" s="202">
        <f t="shared" si="72"/>
        <v>0</v>
      </c>
      <c r="BL37" s="202">
        <f t="shared" si="73"/>
        <v>0</v>
      </c>
      <c r="BM37" s="202">
        <f t="shared" si="74"/>
        <v>0</v>
      </c>
      <c r="BN37" s="202">
        <f t="shared" si="75"/>
        <v>0</v>
      </c>
      <c r="BO37" s="202">
        <f t="shared" si="76"/>
        <v>0</v>
      </c>
      <c r="BP37" s="202">
        <f t="shared" si="77"/>
        <v>0</v>
      </c>
      <c r="BQ37" s="202">
        <f t="shared" si="78"/>
        <v>0</v>
      </c>
      <c r="BR37" s="202">
        <f t="shared" si="79"/>
        <v>0</v>
      </c>
      <c r="BS37" s="202">
        <f t="shared" si="86"/>
        <v>0</v>
      </c>
      <c r="BT37" s="202">
        <f t="shared" si="87"/>
        <v>0</v>
      </c>
      <c r="BU37" s="202">
        <f t="shared" si="88"/>
        <v>0</v>
      </c>
      <c r="BV37" s="202">
        <f t="shared" si="89"/>
        <v>0</v>
      </c>
      <c r="BW37" s="202">
        <f t="shared" si="90"/>
        <v>0</v>
      </c>
      <c r="BX37" s="202">
        <f t="shared" si="91"/>
        <v>0</v>
      </c>
      <c r="BY37" s="202">
        <f t="shared" si="92"/>
        <v>0</v>
      </c>
      <c r="BZ37" s="202">
        <f t="shared" si="93"/>
        <v>0</v>
      </c>
      <c r="CA37" s="202">
        <f t="shared" si="94"/>
        <v>0</v>
      </c>
      <c r="CB37" s="202">
        <f t="shared" si="95"/>
        <v>0</v>
      </c>
      <c r="CC37" s="202">
        <f t="shared" si="96"/>
        <v>0</v>
      </c>
      <c r="CD37" s="202">
        <f t="shared" si="97"/>
        <v>0</v>
      </c>
      <c r="CE37" s="202">
        <f t="shared" si="98"/>
        <v>0</v>
      </c>
      <c r="CF37" s="202">
        <f t="shared" si="99"/>
        <v>0</v>
      </c>
      <c r="CG37" s="202">
        <f t="shared" si="100"/>
        <v>0</v>
      </c>
      <c r="CH37" s="202">
        <f t="shared" si="101"/>
        <v>0</v>
      </c>
      <c r="CI37" s="202">
        <f t="shared" si="102"/>
        <v>0</v>
      </c>
      <c r="CJ37" s="202">
        <f t="shared" si="103"/>
        <v>0</v>
      </c>
      <c r="CK37" s="202">
        <f t="shared" si="104"/>
        <v>0</v>
      </c>
      <c r="CL37" s="202">
        <f t="shared" si="105"/>
        <v>0</v>
      </c>
      <c r="CM37" s="202">
        <f t="shared" si="106"/>
        <v>8.370000000000001</v>
      </c>
      <c r="CN37" s="202">
        <f t="shared" si="107"/>
        <v>0</v>
      </c>
      <c r="CO37" s="202">
        <f t="shared" si="80"/>
        <v>0</v>
      </c>
      <c r="CP37" s="165">
        <f t="shared" si="81"/>
        <v>0</v>
      </c>
      <c r="CQ37" s="202">
        <f t="shared" si="82"/>
        <v>0</v>
      </c>
      <c r="CR37" s="202">
        <f t="shared" si="83"/>
        <v>0</v>
      </c>
      <c r="CS37" s="202">
        <f t="shared" si="84"/>
        <v>0</v>
      </c>
      <c r="CT37" s="185">
        <f t="shared" si="85"/>
        <v>0</v>
      </c>
      <c r="CU37" s="142">
        <f t="shared" si="61"/>
        <v>8.370000000000001</v>
      </c>
      <c r="CV37" s="195">
        <f t="shared" si="58"/>
        <v>1</v>
      </c>
      <c r="CW37" s="186" t="str">
        <f t="shared" si="59"/>
        <v>MARIA VALERIA VERA</v>
      </c>
      <c r="CX37" s="187" t="str">
        <f t="shared" si="60"/>
        <v>GCC</v>
      </c>
      <c r="CY37" s="9">
        <v>30</v>
      </c>
      <c r="CZ37" s="354">
        <f t="shared" si="109"/>
        <v>8.370000000000001</v>
      </c>
    </row>
    <row r="38" spans="1:104" ht="12.75" x14ac:dyDescent="0.2">
      <c r="A38" s="66">
        <f t="shared" si="108"/>
        <v>31</v>
      </c>
      <c r="B38" s="38" t="s">
        <v>265</v>
      </c>
      <c r="C38" s="64" t="s">
        <v>142</v>
      </c>
      <c r="D38" s="321">
        <v>39853</v>
      </c>
      <c r="E38" s="86" t="str">
        <f t="shared" si="6"/>
        <v>PJUV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>
        <v>12.8</v>
      </c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95">
        <f t="shared" si="7"/>
        <v>1</v>
      </c>
      <c r="BA38" s="202">
        <f t="shared" si="62"/>
        <v>0</v>
      </c>
      <c r="BB38" s="202">
        <f t="shared" si="63"/>
        <v>0</v>
      </c>
      <c r="BC38" s="202">
        <f t="shared" si="64"/>
        <v>0</v>
      </c>
      <c r="BD38" s="202">
        <f t="shared" si="65"/>
        <v>0</v>
      </c>
      <c r="BE38" s="202">
        <f t="shared" si="66"/>
        <v>0</v>
      </c>
      <c r="BF38" s="202">
        <f t="shared" si="67"/>
        <v>0</v>
      </c>
      <c r="BG38" s="202">
        <f t="shared" si="68"/>
        <v>0</v>
      </c>
      <c r="BH38" s="202">
        <f t="shared" si="69"/>
        <v>0</v>
      </c>
      <c r="BI38" s="202">
        <f t="shared" si="70"/>
        <v>0</v>
      </c>
      <c r="BJ38" s="202">
        <f t="shared" si="71"/>
        <v>0</v>
      </c>
      <c r="BK38" s="202">
        <f t="shared" si="72"/>
        <v>0</v>
      </c>
      <c r="BL38" s="202">
        <f t="shared" si="73"/>
        <v>0</v>
      </c>
      <c r="BM38" s="202">
        <f t="shared" si="74"/>
        <v>0</v>
      </c>
      <c r="BN38" s="202">
        <f t="shared" si="75"/>
        <v>0</v>
      </c>
      <c r="BO38" s="202">
        <f t="shared" si="76"/>
        <v>0</v>
      </c>
      <c r="BP38" s="202">
        <f t="shared" si="77"/>
        <v>0</v>
      </c>
      <c r="BQ38" s="202">
        <f t="shared" si="78"/>
        <v>0</v>
      </c>
      <c r="BR38" s="202">
        <f t="shared" si="79"/>
        <v>0</v>
      </c>
      <c r="BS38" s="202">
        <f t="shared" si="86"/>
        <v>0</v>
      </c>
      <c r="BT38" s="202">
        <f t="shared" si="87"/>
        <v>0</v>
      </c>
      <c r="BU38" s="202">
        <f t="shared" si="88"/>
        <v>0</v>
      </c>
      <c r="BV38" s="202">
        <f t="shared" si="89"/>
        <v>0</v>
      </c>
      <c r="BW38" s="202">
        <f t="shared" si="90"/>
        <v>0</v>
      </c>
      <c r="BX38" s="202">
        <f t="shared" si="91"/>
        <v>0</v>
      </c>
      <c r="BY38" s="202">
        <f t="shared" si="92"/>
        <v>0</v>
      </c>
      <c r="BZ38" s="202">
        <f t="shared" si="93"/>
        <v>0</v>
      </c>
      <c r="CA38" s="202">
        <f t="shared" si="94"/>
        <v>8.32</v>
      </c>
      <c r="CB38" s="202">
        <f t="shared" si="95"/>
        <v>0</v>
      </c>
      <c r="CC38" s="202">
        <f t="shared" si="96"/>
        <v>0</v>
      </c>
      <c r="CD38" s="202">
        <f t="shared" si="97"/>
        <v>0</v>
      </c>
      <c r="CE38" s="202">
        <f t="shared" si="98"/>
        <v>0</v>
      </c>
      <c r="CF38" s="202">
        <f t="shared" si="99"/>
        <v>0</v>
      </c>
      <c r="CG38" s="202">
        <f t="shared" si="100"/>
        <v>0</v>
      </c>
      <c r="CH38" s="202">
        <f t="shared" si="101"/>
        <v>0</v>
      </c>
      <c r="CI38" s="202">
        <f t="shared" si="102"/>
        <v>0</v>
      </c>
      <c r="CJ38" s="202">
        <f t="shared" si="103"/>
        <v>0</v>
      </c>
      <c r="CK38" s="202">
        <f t="shared" si="104"/>
        <v>0</v>
      </c>
      <c r="CL38" s="202">
        <f t="shared" si="105"/>
        <v>0</v>
      </c>
      <c r="CM38" s="202">
        <f t="shared" si="106"/>
        <v>0</v>
      </c>
      <c r="CN38" s="202">
        <f t="shared" si="107"/>
        <v>0</v>
      </c>
      <c r="CO38" s="202">
        <f t="shared" si="80"/>
        <v>0</v>
      </c>
      <c r="CP38" s="165">
        <f t="shared" si="81"/>
        <v>0</v>
      </c>
      <c r="CQ38" s="202">
        <f t="shared" si="82"/>
        <v>0</v>
      </c>
      <c r="CR38" s="202">
        <f t="shared" si="83"/>
        <v>0</v>
      </c>
      <c r="CS38" s="202">
        <f t="shared" si="84"/>
        <v>0</v>
      </c>
      <c r="CT38" s="185">
        <f t="shared" si="85"/>
        <v>0</v>
      </c>
      <c r="CU38" s="142">
        <f t="shared" si="61"/>
        <v>8.32</v>
      </c>
      <c r="CV38" s="195">
        <f t="shared" si="58"/>
        <v>1</v>
      </c>
      <c r="CW38" s="186" t="str">
        <f t="shared" si="59"/>
        <v>GIA DIAZ</v>
      </c>
      <c r="CX38" s="187" t="str">
        <f t="shared" si="60"/>
        <v>LSGC</v>
      </c>
      <c r="CY38" s="9">
        <v>31</v>
      </c>
      <c r="CZ38" s="354">
        <f t="shared" si="109"/>
        <v>8.32</v>
      </c>
    </row>
    <row r="39" spans="1:104" ht="12.75" x14ac:dyDescent="0.2">
      <c r="A39" s="66">
        <f t="shared" si="108"/>
        <v>32</v>
      </c>
      <c r="B39" s="38" t="s">
        <v>267</v>
      </c>
      <c r="C39" s="64" t="s">
        <v>103</v>
      </c>
      <c r="D39" s="321">
        <v>39676</v>
      </c>
      <c r="E39" s="86" t="str">
        <f t="shared" si="6"/>
        <v>PJUV</v>
      </c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>
        <v>7.2</v>
      </c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95">
        <f t="shared" si="7"/>
        <v>1</v>
      </c>
      <c r="BA39" s="202">
        <f t="shared" si="62"/>
        <v>0</v>
      </c>
      <c r="BB39" s="202">
        <f t="shared" si="63"/>
        <v>0</v>
      </c>
      <c r="BC39" s="202">
        <f t="shared" si="64"/>
        <v>0</v>
      </c>
      <c r="BD39" s="202">
        <f t="shared" si="65"/>
        <v>0</v>
      </c>
      <c r="BE39" s="202">
        <f t="shared" si="66"/>
        <v>0</v>
      </c>
      <c r="BF39" s="202">
        <f t="shared" si="67"/>
        <v>0</v>
      </c>
      <c r="BG39" s="202">
        <f t="shared" si="68"/>
        <v>0</v>
      </c>
      <c r="BH39" s="202">
        <f t="shared" si="69"/>
        <v>0</v>
      </c>
      <c r="BI39" s="202">
        <f t="shared" si="70"/>
        <v>0</v>
      </c>
      <c r="BJ39" s="202">
        <f t="shared" si="71"/>
        <v>0</v>
      </c>
      <c r="BK39" s="202">
        <f t="shared" si="72"/>
        <v>0</v>
      </c>
      <c r="BL39" s="202">
        <f t="shared" si="73"/>
        <v>0</v>
      </c>
      <c r="BM39" s="202">
        <f t="shared" si="74"/>
        <v>0</v>
      </c>
      <c r="BN39" s="202">
        <f t="shared" si="75"/>
        <v>0</v>
      </c>
      <c r="BO39" s="202">
        <f t="shared" si="76"/>
        <v>0</v>
      </c>
      <c r="BP39" s="202">
        <f t="shared" si="77"/>
        <v>0</v>
      </c>
      <c r="BQ39" s="202">
        <f t="shared" si="78"/>
        <v>0</v>
      </c>
      <c r="BR39" s="202">
        <f t="shared" si="79"/>
        <v>0</v>
      </c>
      <c r="BS39" s="202">
        <f t="shared" si="86"/>
        <v>0</v>
      </c>
      <c r="BT39" s="202">
        <f t="shared" si="87"/>
        <v>0</v>
      </c>
      <c r="BU39" s="202">
        <f t="shared" si="88"/>
        <v>0</v>
      </c>
      <c r="BV39" s="202">
        <f t="shared" si="89"/>
        <v>0</v>
      </c>
      <c r="BW39" s="202">
        <f t="shared" si="90"/>
        <v>0</v>
      </c>
      <c r="BX39" s="202">
        <f t="shared" si="91"/>
        <v>0</v>
      </c>
      <c r="BY39" s="202">
        <f t="shared" si="92"/>
        <v>0</v>
      </c>
      <c r="BZ39" s="202">
        <f t="shared" si="93"/>
        <v>0</v>
      </c>
      <c r="CA39" s="202">
        <f t="shared" si="94"/>
        <v>0</v>
      </c>
      <c r="CB39" s="202">
        <f t="shared" si="95"/>
        <v>0</v>
      </c>
      <c r="CC39" s="202">
        <f t="shared" si="96"/>
        <v>5.1840000000000002</v>
      </c>
      <c r="CD39" s="202">
        <f t="shared" si="97"/>
        <v>0</v>
      </c>
      <c r="CE39" s="202">
        <f t="shared" si="98"/>
        <v>0</v>
      </c>
      <c r="CF39" s="202">
        <f t="shared" si="99"/>
        <v>0</v>
      </c>
      <c r="CG39" s="202">
        <f t="shared" si="100"/>
        <v>0</v>
      </c>
      <c r="CH39" s="202">
        <f t="shared" si="101"/>
        <v>0</v>
      </c>
      <c r="CI39" s="202">
        <f t="shared" si="102"/>
        <v>0</v>
      </c>
      <c r="CJ39" s="202">
        <f t="shared" si="103"/>
        <v>0</v>
      </c>
      <c r="CK39" s="202">
        <f t="shared" si="104"/>
        <v>0</v>
      </c>
      <c r="CL39" s="202">
        <f t="shared" si="105"/>
        <v>0</v>
      </c>
      <c r="CM39" s="202">
        <f t="shared" si="106"/>
        <v>0</v>
      </c>
      <c r="CN39" s="202">
        <f t="shared" si="107"/>
        <v>0</v>
      </c>
      <c r="CO39" s="202">
        <f t="shared" si="80"/>
        <v>0</v>
      </c>
      <c r="CP39" s="165">
        <f t="shared" si="81"/>
        <v>0</v>
      </c>
      <c r="CQ39" s="202">
        <f t="shared" si="82"/>
        <v>0</v>
      </c>
      <c r="CR39" s="202">
        <f t="shared" si="83"/>
        <v>0</v>
      </c>
      <c r="CS39" s="202">
        <f t="shared" si="84"/>
        <v>0</v>
      </c>
      <c r="CT39" s="185">
        <f t="shared" si="85"/>
        <v>0</v>
      </c>
      <c r="CU39" s="142">
        <f t="shared" si="61"/>
        <v>5.1840000000000002</v>
      </c>
      <c r="CV39" s="195">
        <f t="shared" si="58"/>
        <v>1</v>
      </c>
      <c r="CW39" s="186" t="str">
        <f t="shared" si="59"/>
        <v>MARIA ELENA JORDAN</v>
      </c>
      <c r="CX39" s="187" t="str">
        <f t="shared" si="60"/>
        <v>IZCC</v>
      </c>
      <c r="CY39" s="9">
        <v>32</v>
      </c>
      <c r="CZ39" s="354">
        <f t="shared" si="109"/>
        <v>5.1840000000000002</v>
      </c>
    </row>
    <row r="40" spans="1:104" ht="12.75" x14ac:dyDescent="0.2">
      <c r="A40" s="66">
        <f t="shared" si="108"/>
        <v>33</v>
      </c>
      <c r="B40" s="38" t="s">
        <v>268</v>
      </c>
      <c r="C40" s="64" t="s">
        <v>142</v>
      </c>
      <c r="D40" s="368">
        <v>40166</v>
      </c>
      <c r="E40" s="86" t="str">
        <f t="shared" si="6"/>
        <v>PJUV</v>
      </c>
      <c r="F40" s="101"/>
      <c r="G40" s="101"/>
      <c r="H40" s="101"/>
      <c r="I40" s="101"/>
      <c r="J40" s="101"/>
      <c r="K40" s="101"/>
      <c r="L40" s="101">
        <v>12.8</v>
      </c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95">
        <f t="shared" si="7"/>
        <v>1</v>
      </c>
      <c r="BA40" s="202">
        <f t="shared" si="62"/>
        <v>0</v>
      </c>
      <c r="BB40" s="202">
        <f t="shared" si="63"/>
        <v>0</v>
      </c>
      <c r="BC40" s="202">
        <f t="shared" si="64"/>
        <v>0</v>
      </c>
      <c r="BD40" s="202">
        <f t="shared" si="65"/>
        <v>0</v>
      </c>
      <c r="BE40" s="202">
        <f t="shared" si="66"/>
        <v>0</v>
      </c>
      <c r="BF40" s="202">
        <f t="shared" si="67"/>
        <v>0</v>
      </c>
      <c r="BG40" s="202">
        <f t="shared" si="68"/>
        <v>4.7359999999999998</v>
      </c>
      <c r="BH40" s="202">
        <f t="shared" si="69"/>
        <v>0</v>
      </c>
      <c r="BI40" s="202">
        <f t="shared" si="70"/>
        <v>0</v>
      </c>
      <c r="BJ40" s="202">
        <f t="shared" si="71"/>
        <v>0</v>
      </c>
      <c r="BK40" s="202">
        <f t="shared" si="72"/>
        <v>0</v>
      </c>
      <c r="BL40" s="202">
        <f t="shared" si="73"/>
        <v>0</v>
      </c>
      <c r="BM40" s="202">
        <f t="shared" si="74"/>
        <v>0</v>
      </c>
      <c r="BN40" s="202">
        <f t="shared" si="75"/>
        <v>0</v>
      </c>
      <c r="BO40" s="202">
        <f t="shared" si="76"/>
        <v>0</v>
      </c>
      <c r="BP40" s="202">
        <f t="shared" si="77"/>
        <v>0</v>
      </c>
      <c r="BQ40" s="202">
        <f t="shared" si="78"/>
        <v>0</v>
      </c>
      <c r="BR40" s="202">
        <f t="shared" si="79"/>
        <v>0</v>
      </c>
      <c r="BS40" s="202">
        <f t="shared" si="86"/>
        <v>0</v>
      </c>
      <c r="BT40" s="202">
        <f t="shared" si="87"/>
        <v>0</v>
      </c>
      <c r="BU40" s="202">
        <f t="shared" si="88"/>
        <v>0</v>
      </c>
      <c r="BV40" s="202">
        <f t="shared" si="89"/>
        <v>0</v>
      </c>
      <c r="BW40" s="202">
        <f t="shared" si="90"/>
        <v>0</v>
      </c>
      <c r="BX40" s="202">
        <f t="shared" si="91"/>
        <v>0</v>
      </c>
      <c r="BY40" s="202">
        <f t="shared" si="92"/>
        <v>0</v>
      </c>
      <c r="BZ40" s="202">
        <f t="shared" si="93"/>
        <v>0</v>
      </c>
      <c r="CA40" s="202">
        <f t="shared" si="94"/>
        <v>0</v>
      </c>
      <c r="CB40" s="202">
        <f t="shared" si="95"/>
        <v>0</v>
      </c>
      <c r="CC40" s="202">
        <f t="shared" si="96"/>
        <v>0</v>
      </c>
      <c r="CD40" s="202">
        <f t="shared" si="97"/>
        <v>0</v>
      </c>
      <c r="CE40" s="202">
        <f t="shared" si="98"/>
        <v>0</v>
      </c>
      <c r="CF40" s="202">
        <f t="shared" si="99"/>
        <v>0</v>
      </c>
      <c r="CG40" s="202">
        <f t="shared" si="100"/>
        <v>0</v>
      </c>
      <c r="CH40" s="202">
        <f t="shared" si="101"/>
        <v>0</v>
      </c>
      <c r="CI40" s="202">
        <f t="shared" si="102"/>
        <v>0</v>
      </c>
      <c r="CJ40" s="202">
        <f t="shared" si="103"/>
        <v>0</v>
      </c>
      <c r="CK40" s="202">
        <f t="shared" si="104"/>
        <v>0</v>
      </c>
      <c r="CL40" s="202">
        <f t="shared" si="105"/>
        <v>0</v>
      </c>
      <c r="CM40" s="202">
        <f t="shared" si="106"/>
        <v>0</v>
      </c>
      <c r="CN40" s="202">
        <f t="shared" si="107"/>
        <v>0</v>
      </c>
      <c r="CO40" s="202">
        <f t="shared" si="80"/>
        <v>0</v>
      </c>
      <c r="CP40" s="165">
        <f t="shared" si="81"/>
        <v>0</v>
      </c>
      <c r="CQ40" s="202">
        <f t="shared" si="82"/>
        <v>0</v>
      </c>
      <c r="CR40" s="202">
        <f t="shared" si="83"/>
        <v>0</v>
      </c>
      <c r="CS40" s="202">
        <f t="shared" si="84"/>
        <v>0</v>
      </c>
      <c r="CT40" s="185">
        <f t="shared" si="85"/>
        <v>0</v>
      </c>
      <c r="CU40" s="142">
        <f t="shared" si="61"/>
        <v>4.7359999999999998</v>
      </c>
      <c r="CV40" s="195">
        <f t="shared" si="58"/>
        <v>1</v>
      </c>
      <c r="CW40" s="186" t="str">
        <f t="shared" ref="CW40:CW67" si="110">+B40</f>
        <v>VALENTINA RAMOS</v>
      </c>
      <c r="CX40" s="187" t="str">
        <f t="shared" ref="CX40:CX67" si="111">+C40</f>
        <v>LSGC</v>
      </c>
      <c r="CY40" s="9">
        <v>33</v>
      </c>
      <c r="CZ40" s="354">
        <f t="shared" si="109"/>
        <v>4.7359999999999998</v>
      </c>
    </row>
    <row r="41" spans="1:104" ht="12.75" x14ac:dyDescent="0.2">
      <c r="A41" s="66">
        <f t="shared" si="108"/>
        <v>34</v>
      </c>
      <c r="B41" s="38" t="s">
        <v>269</v>
      </c>
      <c r="C41" s="64" t="s">
        <v>113</v>
      </c>
      <c r="D41" s="321">
        <v>39899</v>
      </c>
      <c r="E41" s="86" t="str">
        <f t="shared" si="6"/>
        <v>PJUV</v>
      </c>
      <c r="F41" s="101"/>
      <c r="G41" s="101"/>
      <c r="H41" s="101"/>
      <c r="I41" s="101"/>
      <c r="J41" s="101"/>
      <c r="K41" s="101"/>
      <c r="L41" s="101">
        <v>9.6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95">
        <f t="shared" si="7"/>
        <v>1</v>
      </c>
      <c r="BA41" s="202">
        <f t="shared" si="62"/>
        <v>0</v>
      </c>
      <c r="BB41" s="202">
        <f t="shared" si="63"/>
        <v>0</v>
      </c>
      <c r="BC41" s="202">
        <f t="shared" si="64"/>
        <v>0</v>
      </c>
      <c r="BD41" s="202">
        <f t="shared" si="65"/>
        <v>0</v>
      </c>
      <c r="BE41" s="202">
        <f t="shared" si="66"/>
        <v>0</v>
      </c>
      <c r="BF41" s="202">
        <f t="shared" si="67"/>
        <v>0</v>
      </c>
      <c r="BG41" s="202">
        <f t="shared" si="68"/>
        <v>3.552</v>
      </c>
      <c r="BH41" s="202">
        <f t="shared" si="69"/>
        <v>0</v>
      </c>
      <c r="BI41" s="202">
        <f t="shared" si="70"/>
        <v>0</v>
      </c>
      <c r="BJ41" s="202">
        <f t="shared" si="71"/>
        <v>0</v>
      </c>
      <c r="BK41" s="202">
        <f t="shared" si="72"/>
        <v>0</v>
      </c>
      <c r="BL41" s="202">
        <f t="shared" si="73"/>
        <v>0</v>
      </c>
      <c r="BM41" s="202">
        <f t="shared" si="74"/>
        <v>0</v>
      </c>
      <c r="BN41" s="202">
        <f t="shared" si="75"/>
        <v>0</v>
      </c>
      <c r="BO41" s="202">
        <f t="shared" si="76"/>
        <v>0</v>
      </c>
      <c r="BP41" s="202">
        <f t="shared" si="77"/>
        <v>0</v>
      </c>
      <c r="BQ41" s="202">
        <f t="shared" si="78"/>
        <v>0</v>
      </c>
      <c r="BR41" s="202">
        <f t="shared" si="79"/>
        <v>0</v>
      </c>
      <c r="BS41" s="202">
        <f t="shared" si="86"/>
        <v>0</v>
      </c>
      <c r="BT41" s="202">
        <f t="shared" si="87"/>
        <v>0</v>
      </c>
      <c r="BU41" s="202">
        <f t="shared" si="88"/>
        <v>0</v>
      </c>
      <c r="BV41" s="202">
        <f t="shared" si="89"/>
        <v>0</v>
      </c>
      <c r="BW41" s="202">
        <f t="shared" si="90"/>
        <v>0</v>
      </c>
      <c r="BX41" s="202">
        <f t="shared" si="91"/>
        <v>0</v>
      </c>
      <c r="BY41" s="202">
        <f t="shared" si="92"/>
        <v>0</v>
      </c>
      <c r="BZ41" s="202">
        <f t="shared" si="93"/>
        <v>0</v>
      </c>
      <c r="CA41" s="202">
        <f t="shared" si="94"/>
        <v>0</v>
      </c>
      <c r="CB41" s="202">
        <f t="shared" si="95"/>
        <v>0</v>
      </c>
      <c r="CC41" s="202">
        <f t="shared" si="96"/>
        <v>0</v>
      </c>
      <c r="CD41" s="202">
        <f t="shared" si="97"/>
        <v>0</v>
      </c>
      <c r="CE41" s="202">
        <f t="shared" si="98"/>
        <v>0</v>
      </c>
      <c r="CF41" s="202">
        <f t="shared" si="99"/>
        <v>0</v>
      </c>
      <c r="CG41" s="202">
        <f t="shared" si="100"/>
        <v>0</v>
      </c>
      <c r="CH41" s="202">
        <f t="shared" si="101"/>
        <v>0</v>
      </c>
      <c r="CI41" s="202">
        <f t="shared" si="102"/>
        <v>0</v>
      </c>
      <c r="CJ41" s="202">
        <f t="shared" si="103"/>
        <v>0</v>
      </c>
      <c r="CK41" s="202">
        <f t="shared" si="104"/>
        <v>0</v>
      </c>
      <c r="CL41" s="202">
        <f t="shared" si="105"/>
        <v>0</v>
      </c>
      <c r="CM41" s="202">
        <f t="shared" si="106"/>
        <v>0</v>
      </c>
      <c r="CN41" s="202">
        <f t="shared" si="107"/>
        <v>0</v>
      </c>
      <c r="CO41" s="202">
        <f t="shared" si="80"/>
        <v>0</v>
      </c>
      <c r="CP41" s="165">
        <f t="shared" si="81"/>
        <v>0</v>
      </c>
      <c r="CQ41" s="202">
        <f t="shared" si="82"/>
        <v>0</v>
      </c>
      <c r="CR41" s="202">
        <f t="shared" si="83"/>
        <v>0</v>
      </c>
      <c r="CS41" s="202">
        <f t="shared" si="84"/>
        <v>0</v>
      </c>
      <c r="CT41" s="185">
        <f t="shared" si="85"/>
        <v>0</v>
      </c>
      <c r="CU41" s="142">
        <f t="shared" si="61"/>
        <v>3.552</v>
      </c>
      <c r="CV41" s="195">
        <f t="shared" si="58"/>
        <v>1</v>
      </c>
      <c r="CW41" s="186" t="str">
        <f t="shared" si="110"/>
        <v>JULIETA HERNANDEZ</v>
      </c>
      <c r="CX41" s="187" t="str">
        <f t="shared" si="111"/>
        <v>LCC</v>
      </c>
      <c r="CY41" s="9">
        <v>34</v>
      </c>
      <c r="CZ41" s="354">
        <f t="shared" si="109"/>
        <v>3.552</v>
      </c>
    </row>
    <row r="42" spans="1:104" ht="12.75" x14ac:dyDescent="0.2">
      <c r="A42" s="66">
        <f t="shared" si="108"/>
        <v>35</v>
      </c>
      <c r="B42" s="293" t="s">
        <v>270</v>
      </c>
      <c r="C42" s="64" t="s">
        <v>122</v>
      </c>
      <c r="D42" s="368">
        <v>40119</v>
      </c>
      <c r="E42" s="86" t="str">
        <f t="shared" si="6"/>
        <v>PJUV</v>
      </c>
      <c r="F42" s="101"/>
      <c r="G42" s="101"/>
      <c r="H42" s="101"/>
      <c r="I42" s="101"/>
      <c r="J42" s="101"/>
      <c r="K42" s="101"/>
      <c r="L42" s="101">
        <v>8</v>
      </c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95">
        <f t="shared" si="7"/>
        <v>1</v>
      </c>
      <c r="BA42" s="202">
        <f t="shared" si="62"/>
        <v>0</v>
      </c>
      <c r="BB42" s="202">
        <f t="shared" si="63"/>
        <v>0</v>
      </c>
      <c r="BC42" s="202">
        <f t="shared" si="64"/>
        <v>0</v>
      </c>
      <c r="BD42" s="202">
        <f t="shared" si="65"/>
        <v>0</v>
      </c>
      <c r="BE42" s="202">
        <f t="shared" si="66"/>
        <v>0</v>
      </c>
      <c r="BF42" s="202">
        <f t="shared" si="67"/>
        <v>0</v>
      </c>
      <c r="BG42" s="202">
        <f t="shared" si="68"/>
        <v>2.96</v>
      </c>
      <c r="BH42" s="202">
        <f t="shared" si="69"/>
        <v>0</v>
      </c>
      <c r="BI42" s="202">
        <f t="shared" si="70"/>
        <v>0</v>
      </c>
      <c r="BJ42" s="202">
        <f t="shared" si="71"/>
        <v>0</v>
      </c>
      <c r="BK42" s="202">
        <f t="shared" si="72"/>
        <v>0</v>
      </c>
      <c r="BL42" s="202">
        <f t="shared" si="73"/>
        <v>0</v>
      </c>
      <c r="BM42" s="202">
        <f t="shared" si="74"/>
        <v>0</v>
      </c>
      <c r="BN42" s="202">
        <f t="shared" si="75"/>
        <v>0</v>
      </c>
      <c r="BO42" s="202">
        <f t="shared" si="76"/>
        <v>0</v>
      </c>
      <c r="BP42" s="202">
        <f t="shared" si="77"/>
        <v>0</v>
      </c>
      <c r="BQ42" s="202">
        <f t="shared" si="78"/>
        <v>0</v>
      </c>
      <c r="BR42" s="202">
        <f t="shared" si="79"/>
        <v>0</v>
      </c>
      <c r="BS42" s="202">
        <f t="shared" si="86"/>
        <v>0</v>
      </c>
      <c r="BT42" s="202">
        <f t="shared" si="87"/>
        <v>0</v>
      </c>
      <c r="BU42" s="202">
        <f t="shared" si="88"/>
        <v>0</v>
      </c>
      <c r="BV42" s="202">
        <f t="shared" si="89"/>
        <v>0</v>
      </c>
      <c r="BW42" s="202">
        <f t="shared" si="90"/>
        <v>0</v>
      </c>
      <c r="BX42" s="202">
        <f t="shared" si="91"/>
        <v>0</v>
      </c>
      <c r="BY42" s="202">
        <f t="shared" si="92"/>
        <v>0</v>
      </c>
      <c r="BZ42" s="202">
        <f t="shared" si="93"/>
        <v>0</v>
      </c>
      <c r="CA42" s="202">
        <f t="shared" si="94"/>
        <v>0</v>
      </c>
      <c r="CB42" s="202">
        <f t="shared" si="95"/>
        <v>0</v>
      </c>
      <c r="CC42" s="202">
        <f t="shared" si="96"/>
        <v>0</v>
      </c>
      <c r="CD42" s="202">
        <f t="shared" si="97"/>
        <v>0</v>
      </c>
      <c r="CE42" s="202">
        <f t="shared" si="98"/>
        <v>0</v>
      </c>
      <c r="CF42" s="202">
        <f t="shared" si="99"/>
        <v>0</v>
      </c>
      <c r="CG42" s="202">
        <f t="shared" si="100"/>
        <v>0</v>
      </c>
      <c r="CH42" s="202">
        <f t="shared" si="101"/>
        <v>0</v>
      </c>
      <c r="CI42" s="202">
        <f t="shared" si="102"/>
        <v>0</v>
      </c>
      <c r="CJ42" s="202">
        <f t="shared" si="103"/>
        <v>0</v>
      </c>
      <c r="CK42" s="202">
        <f t="shared" si="104"/>
        <v>0</v>
      </c>
      <c r="CL42" s="202">
        <f t="shared" si="105"/>
        <v>0</v>
      </c>
      <c r="CM42" s="202">
        <f t="shared" si="106"/>
        <v>0</v>
      </c>
      <c r="CN42" s="202">
        <f t="shared" si="107"/>
        <v>0</v>
      </c>
      <c r="CO42" s="202">
        <f t="shared" si="80"/>
        <v>0</v>
      </c>
      <c r="CP42" s="165">
        <f t="shared" si="81"/>
        <v>0</v>
      </c>
      <c r="CQ42" s="202">
        <f t="shared" si="82"/>
        <v>0</v>
      </c>
      <c r="CR42" s="202">
        <f t="shared" si="83"/>
        <v>0</v>
      </c>
      <c r="CS42" s="202">
        <f t="shared" si="84"/>
        <v>0</v>
      </c>
      <c r="CT42" s="185">
        <f t="shared" si="85"/>
        <v>0</v>
      </c>
      <c r="CU42" s="142">
        <f t="shared" si="61"/>
        <v>2.96</v>
      </c>
      <c r="CV42" s="195">
        <f t="shared" si="58"/>
        <v>1</v>
      </c>
      <c r="CW42" s="186" t="str">
        <f t="shared" si="110"/>
        <v>ALIX NIETO</v>
      </c>
      <c r="CX42" s="187" t="str">
        <f t="shared" si="111"/>
        <v>JGC</v>
      </c>
      <c r="CY42" s="9">
        <v>35</v>
      </c>
      <c r="CZ42" s="354">
        <f t="shared" si="109"/>
        <v>2.96</v>
      </c>
    </row>
    <row r="43" spans="1:104" ht="12.75" x14ac:dyDescent="0.2">
      <c r="A43" s="66">
        <f t="shared" si="108"/>
        <v>36</v>
      </c>
      <c r="B43" s="38" t="s">
        <v>271</v>
      </c>
      <c r="C43" s="64" t="s">
        <v>122</v>
      </c>
      <c r="D43" s="368">
        <v>38582</v>
      </c>
      <c r="E43" s="86" t="str">
        <f t="shared" si="6"/>
        <v>JUV</v>
      </c>
      <c r="F43" s="101"/>
      <c r="G43" s="101"/>
      <c r="H43" s="101"/>
      <c r="I43" s="101"/>
      <c r="J43" s="101"/>
      <c r="K43" s="101"/>
      <c r="L43" s="101">
        <v>6.4</v>
      </c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95">
        <f t="shared" si="7"/>
        <v>1</v>
      </c>
      <c r="BA43" s="185">
        <f t="shared" si="62"/>
        <v>0</v>
      </c>
      <c r="BB43" s="185">
        <f t="shared" si="63"/>
        <v>0</v>
      </c>
      <c r="BC43" s="185">
        <f t="shared" si="64"/>
        <v>0</v>
      </c>
      <c r="BD43" s="185">
        <f t="shared" si="65"/>
        <v>0</v>
      </c>
      <c r="BE43" s="185">
        <f t="shared" si="66"/>
        <v>0</v>
      </c>
      <c r="BF43" s="185">
        <f t="shared" si="67"/>
        <v>0</v>
      </c>
      <c r="BG43" s="185">
        <f t="shared" si="68"/>
        <v>2.3679999999999999</v>
      </c>
      <c r="BH43" s="185">
        <f t="shared" si="69"/>
        <v>0</v>
      </c>
      <c r="BI43" s="185">
        <f t="shared" si="70"/>
        <v>0</v>
      </c>
      <c r="BJ43" s="185">
        <f t="shared" si="71"/>
        <v>0</v>
      </c>
      <c r="BK43" s="185">
        <f t="shared" si="72"/>
        <v>0</v>
      </c>
      <c r="BL43" s="185">
        <f t="shared" si="73"/>
        <v>0</v>
      </c>
      <c r="BM43" s="185">
        <f t="shared" si="74"/>
        <v>0</v>
      </c>
      <c r="BN43" s="185">
        <f t="shared" si="75"/>
        <v>0</v>
      </c>
      <c r="BO43" s="185">
        <f t="shared" si="76"/>
        <v>0</v>
      </c>
      <c r="BP43" s="185">
        <f t="shared" si="77"/>
        <v>0</v>
      </c>
      <c r="BQ43" s="185">
        <f t="shared" si="78"/>
        <v>0</v>
      </c>
      <c r="BR43" s="185">
        <f t="shared" si="79"/>
        <v>0</v>
      </c>
      <c r="BS43" s="185">
        <f t="shared" si="86"/>
        <v>0</v>
      </c>
      <c r="BT43" s="185">
        <f t="shared" si="87"/>
        <v>0</v>
      </c>
      <c r="BU43" s="185">
        <f t="shared" si="88"/>
        <v>0</v>
      </c>
      <c r="BV43" s="185">
        <f t="shared" si="89"/>
        <v>0</v>
      </c>
      <c r="BW43" s="185">
        <f t="shared" si="90"/>
        <v>0</v>
      </c>
      <c r="BX43" s="185">
        <f t="shared" si="91"/>
        <v>0</v>
      </c>
      <c r="BY43" s="185">
        <f t="shared" si="92"/>
        <v>0</v>
      </c>
      <c r="BZ43" s="185">
        <f t="shared" si="93"/>
        <v>0</v>
      </c>
      <c r="CA43" s="185">
        <f t="shared" si="94"/>
        <v>0</v>
      </c>
      <c r="CB43" s="185">
        <f t="shared" si="95"/>
        <v>0</v>
      </c>
      <c r="CC43" s="185">
        <f t="shared" si="96"/>
        <v>0</v>
      </c>
      <c r="CD43" s="185">
        <f t="shared" si="97"/>
        <v>0</v>
      </c>
      <c r="CE43" s="185">
        <f t="shared" si="98"/>
        <v>0</v>
      </c>
      <c r="CF43" s="185">
        <f t="shared" si="99"/>
        <v>0</v>
      </c>
      <c r="CG43" s="185">
        <f t="shared" si="100"/>
        <v>0</v>
      </c>
      <c r="CH43" s="185">
        <f t="shared" si="101"/>
        <v>0</v>
      </c>
      <c r="CI43" s="185">
        <f t="shared" si="102"/>
        <v>0</v>
      </c>
      <c r="CJ43" s="185">
        <f t="shared" si="103"/>
        <v>0</v>
      </c>
      <c r="CK43" s="185">
        <f t="shared" si="104"/>
        <v>0</v>
      </c>
      <c r="CL43" s="185">
        <f t="shared" si="105"/>
        <v>0</v>
      </c>
      <c r="CM43" s="185">
        <f t="shared" si="106"/>
        <v>0</v>
      </c>
      <c r="CN43" s="185">
        <f t="shared" si="107"/>
        <v>0</v>
      </c>
      <c r="CO43" s="185">
        <f t="shared" si="80"/>
        <v>0</v>
      </c>
      <c r="CP43" s="165">
        <f t="shared" si="81"/>
        <v>0</v>
      </c>
      <c r="CQ43" s="202">
        <f t="shared" si="82"/>
        <v>0</v>
      </c>
      <c r="CR43" s="202">
        <f t="shared" si="83"/>
        <v>0</v>
      </c>
      <c r="CS43" s="202">
        <f t="shared" si="84"/>
        <v>0</v>
      </c>
      <c r="CT43" s="185">
        <f t="shared" si="85"/>
        <v>0</v>
      </c>
      <c r="CU43" s="142">
        <f t="shared" si="61"/>
        <v>2.3679999999999999</v>
      </c>
      <c r="CV43" s="195">
        <f t="shared" si="58"/>
        <v>1</v>
      </c>
      <c r="CW43" s="186" t="str">
        <f t="shared" si="110"/>
        <v xml:space="preserve"> ANGIE LEZAMA R.</v>
      </c>
      <c r="CX43" s="187" t="str">
        <f t="shared" si="111"/>
        <v>JGC</v>
      </c>
      <c r="CY43" s="9">
        <v>36</v>
      </c>
      <c r="CZ43" s="354">
        <f t="shared" si="109"/>
        <v>2.3679999999999999</v>
      </c>
    </row>
    <row r="44" spans="1:104" ht="12.75" x14ac:dyDescent="0.2">
      <c r="A44" s="66" t="str">
        <f t="shared" si="108"/>
        <v xml:space="preserve"> </v>
      </c>
      <c r="B44" s="38" t="s">
        <v>272</v>
      </c>
      <c r="C44" s="64" t="s">
        <v>113</v>
      </c>
      <c r="D44" s="321">
        <v>39176</v>
      </c>
      <c r="E44" s="86" t="str">
        <f t="shared" ref="E44:E67" si="112">IF(($A$6-D44)/365.25&gt;18,"",IF(($A$6-D44)/365.25&gt;15,"JUV",IF(($A$6-D44)/365.25&gt;13,"PJUV",IF(($A$6-D44)/365.25&gt;11,"INF D",IF(($A$6-D44)/365.25&gt;9,"INF C","INF B")))))</f>
        <v>JUV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95">
        <f t="shared" ref="AZ44:AZ67" si="113">COUNT(E44:AY44)</f>
        <v>0</v>
      </c>
      <c r="BA44" s="202">
        <f t="shared" ref="BA44:BA67" si="114">+IF($B$7-BA$7&lt;365/12,F44,IF($B$7-BA$7&lt;365*2/12,F44*0.93,IF($B$7-BA$7&lt;365*3/12,F44*0.86,IF($B$7-BA$7&lt;365*4/12,F44*0.79,IF($B$7-BA$7&lt;365*5/12,F44*0.72,IF($B$7-BA$7&lt;365*6/12,F44*0.65,IF($B$7-BA$7&lt;365*7/12,F44*0.58,IF($B$7-BA$7&lt;365*8/12,F44*0.51,0))))))))+IF($B$7-BA$7&gt;365,0,IF($B$7-BA$7&gt;365*11/12,F44*0.23,IF($B$7-BA$7&gt;365*10/12,F44*0.3,IF($B$7-BA$7&gt;365*9/12,F44*0.37,IF($B$7-BA$7&gt;365*8/12,F44*0.44,0)))))</f>
        <v>0</v>
      </c>
      <c r="BB44" s="202">
        <f t="shared" ref="BB44:BB67" si="115">+IF($B$7-BB$7&lt;365/12,G44,IF($B$7-BB$7&lt;365*2/12,G44*0.93,IF($B$7-BB$7&lt;365*3/12,G44*0.86,IF($B$7-BB$7&lt;365*4/12,G44*0.79,IF($B$7-BB$7&lt;365*5/12,G44*0.72,IF($B$7-BB$7&lt;365*6/12,G44*0.65,IF($B$7-BB$7&lt;365*7/12,G44*0.58,IF($B$7-BB$7&lt;365*8/12,G44*0.51,0))))))))+IF($B$7-BB$7&gt;365,0,IF($B$7-BB$7&gt;365*11/12,G44*0.23,IF($B$7-BB$7&gt;365*10/12,G44*0.3,IF($B$7-BB$7&gt;365*9/12,G44*0.37,IF($B$7-BB$7&gt;365*8/12,G44*0.44,0)))))</f>
        <v>0</v>
      </c>
      <c r="BC44" s="202">
        <f t="shared" ref="BC44:BC67" si="116">+IF($B$7-BC$7&lt;365/12,H44,IF($B$7-BC$7&lt;365*2/12,H44*0.93,IF($B$7-BC$7&lt;365*3/12,H44*0.86,IF($B$7-BC$7&lt;365*4/12,H44*0.79,IF($B$7-BC$7&lt;365*5/12,H44*0.72,IF($B$7-BC$7&lt;365*6/12,H44*0.65,IF($B$7-BC$7&lt;365*7/12,H44*0.58,IF($B$7-BC$7&lt;365*8/12,H44*0.51,0))))))))+IF($B$7-BC$7&gt;365,0,IF($B$7-BC$7&gt;365*11/12,H44*0.23,IF($B$7-BC$7&gt;365*10/12,H44*0.3,IF($B$7-BC$7&gt;365*9/12,H44*0.37,IF($B$7-BC$7&gt;365*8/12,H44*0.44,0)))))</f>
        <v>0</v>
      </c>
      <c r="BD44" s="202">
        <f t="shared" ref="BD44:BD67" si="117">+IF($B$7-BD$7&lt;365/12,I44,IF($B$7-BD$7&lt;365*2/12,I44*0.93,IF($B$7-BD$7&lt;365*3/12,I44*0.86,IF($B$7-BD$7&lt;365*4/12,I44*0.79,IF($B$7-BD$7&lt;365*5/12,I44*0.72,IF($B$7-BD$7&lt;365*6/12,I44*0.65,IF($B$7-BD$7&lt;365*7/12,I44*0.58,IF($B$7-BD$7&lt;365*8/12,I44*0.51,0))))))))+IF($B$7-BD$7&gt;365,0,IF($B$7-BD$7&gt;365*11/12,I44*0.23,IF($B$7-BD$7&gt;365*10/12,I44*0.3,IF($B$7-BD$7&gt;365*9/12,I44*0.37,IF($B$7-BD$7&gt;365*8/12,I44*0.44,0)))))</f>
        <v>0</v>
      </c>
      <c r="BE44" s="202">
        <f t="shared" ref="BE44:BE67" si="118">+IF($B$7-BE$7&lt;365/12,J44,IF($B$7-BE$7&lt;365*2/12,J44*0.93,IF($B$7-BE$7&lt;365*3/12,J44*0.86,IF($B$7-BE$7&lt;365*4/12,J44*0.79,IF($B$7-BE$7&lt;365*5/12,J44*0.72,IF($B$7-BE$7&lt;365*6/12,J44*0.65,IF($B$7-BE$7&lt;365*7/12,J44*0.58,IF($B$7-BE$7&lt;365*8/12,J44*0.51,0))))))))+IF($B$7-BE$7&gt;365,0,IF($B$7-BE$7&gt;365*11/12,J44*0.23,IF($B$7-BE$7&gt;365*10/12,J44*0.3,IF($B$7-BE$7&gt;365*9/12,J44*0.37,IF($B$7-BE$7&gt;365*8/12,J44*0.44,0)))))</f>
        <v>0</v>
      </c>
      <c r="BF44" s="202">
        <f t="shared" ref="BF44:BF67" si="119">+IF($B$7-BF$7&lt;365/12,K44,IF($B$7-BF$7&lt;365*2/12,K44*0.93,IF($B$7-BF$7&lt;365*3/12,K44*0.86,IF($B$7-BF$7&lt;365*4/12,K44*0.79,IF($B$7-BF$7&lt;365*5/12,K44*0.72,IF($B$7-BF$7&lt;365*6/12,K44*0.65,IF($B$7-BF$7&lt;365*7/12,K44*0.58,IF($B$7-BF$7&lt;365*8/12,K44*0.51,0))))))))+IF($B$7-BF$7&gt;365,0,IF($B$7-BF$7&gt;365*11/12,K44*0.23,IF($B$7-BF$7&gt;365*10/12,K44*0.3,IF($B$7-BF$7&gt;365*9/12,K44*0.37,IF($B$7-BF$7&gt;365*8/12,K44*0.44,0)))))</f>
        <v>0</v>
      </c>
      <c r="BG44" s="202">
        <f t="shared" ref="BG44:BG67" si="120">+IF($B$7-BG$7&lt;365/12,L44,IF($B$7-BG$7&lt;365*2/12,L44*0.93,IF($B$7-BG$7&lt;365*3/12,L44*0.86,IF($B$7-BG$7&lt;365*4/12,L44*0.79,IF($B$7-BG$7&lt;365*5/12,L44*0.72,IF($B$7-BG$7&lt;365*6/12,L44*0.65,IF($B$7-BG$7&lt;365*7/12,L44*0.58,IF($B$7-BG$7&lt;365*8/12,L44*0.51,0))))))))+IF($B$7-BG$7&gt;365,0,IF($B$7-BG$7&gt;365*11/12,L44*0.23,IF($B$7-BG$7&gt;365*10/12,L44*0.3,IF($B$7-BG$7&gt;365*9/12,L44*0.37,IF($B$7-BG$7&gt;365*8/12,L44*0.44,0)))))</f>
        <v>0</v>
      </c>
      <c r="BH44" s="202">
        <f t="shared" ref="BH44:BH67" si="121">+IF($B$7-BH$7&lt;365/12,M44,IF($B$7-BH$7&lt;365*2/12,M44*0.93,IF($B$7-BH$7&lt;365*3/12,M44*0.86,IF($B$7-BH$7&lt;365*4/12,M44*0.79,IF($B$7-BH$7&lt;365*5/12,M44*0.72,IF($B$7-BH$7&lt;365*6/12,M44*0.65,IF($B$7-BH$7&lt;365*7/12,M44*0.58,IF($B$7-BH$7&lt;365*8/12,M44*0.51,0))))))))+IF($B$7-BH$7&gt;365,0,IF($B$7-BH$7&gt;365*11/12,M44*0.23,IF($B$7-BH$7&gt;365*10/12,M44*0.3,IF($B$7-BH$7&gt;365*9/12,M44*0.37,IF($B$7-BH$7&gt;365*8/12,M44*0.44,0)))))</f>
        <v>0</v>
      </c>
      <c r="BI44" s="202">
        <f t="shared" ref="BI44:BI67" si="122">+IF($B$7-BI$7&lt;365/12,N44,IF($B$7-BI$7&lt;365*2/12,N44*0.93,IF($B$7-BI$7&lt;365*3/12,N44*0.86,IF($B$7-BI$7&lt;365*4/12,N44*0.79,IF($B$7-BI$7&lt;365*5/12,N44*0.72,IF($B$7-BI$7&lt;365*6/12,N44*0.65,IF($B$7-BI$7&lt;365*7/12,N44*0.58,IF($B$7-BI$7&lt;365*8/12,N44*0.51,0))))))))+IF($B$7-BI$7&gt;365,0,IF($B$7-BI$7&gt;365*11/12,N44*0.23,IF($B$7-BI$7&gt;365*10/12,N44*0.3,IF($B$7-BI$7&gt;365*9/12,N44*0.37,IF($B$7-BI$7&gt;365*8/12,N44*0.44,0)))))</f>
        <v>0</v>
      </c>
      <c r="BJ44" s="202">
        <f t="shared" ref="BJ44:BJ67" si="123">+IF($B$7-BJ$7&lt;365/12,O44,IF($B$7-BJ$7&lt;365*2/12,O44*0.93,IF($B$7-BJ$7&lt;365*3/12,O44*0.86,IF($B$7-BJ$7&lt;365*4/12,O44*0.79,IF($B$7-BJ$7&lt;365*5/12,O44*0.72,IF($B$7-BJ$7&lt;365*6/12,O44*0.65,IF($B$7-BJ$7&lt;365*7/12,O44*0.58,IF($B$7-BJ$7&lt;365*8/12,O44*0.51,0))))))))+IF($B$7-BJ$7&gt;365,0,IF($B$7-BJ$7&gt;365*11/12,O44*0.23,IF($B$7-BJ$7&gt;365*10/12,O44*0.3,IF($B$7-BJ$7&gt;365*9/12,O44*0.37,IF($B$7-BJ$7&gt;365*8/12,O44*0.44,0)))))</f>
        <v>0</v>
      </c>
      <c r="BK44" s="202">
        <f t="shared" ref="BK44:BK67" si="124">+IF($B$7-BK$7&lt;365/12,P44,IF($B$7-BK$7&lt;365*2/12,P44*0.93,IF($B$7-BK$7&lt;365*3/12,P44*0.86,IF($B$7-BK$7&lt;365*4/12,P44*0.79,IF($B$7-BK$7&lt;365*5/12,P44*0.72,IF($B$7-BK$7&lt;365*6/12,P44*0.65,IF($B$7-BK$7&lt;365*7/12,P44*0.58,IF($B$7-BK$7&lt;365*8/12,P44*0.51,0))))))))+IF($B$7-BK$7&gt;365,0,IF($B$7-BK$7&gt;365*11/12,P44*0.23,IF($B$7-BK$7&gt;365*10/12,P44*0.3,IF($B$7-BK$7&gt;365*9/12,P44*0.37,IF($B$7-BK$7&gt;365*8/12,P44*0.44,0)))))</f>
        <v>0</v>
      </c>
      <c r="BL44" s="202">
        <f t="shared" ref="BL44:BL67" si="125">+IF($B$7-BL$7&lt;365/12,Q44,IF($B$7-BL$7&lt;365*2/12,Q44*0.93,IF($B$7-BL$7&lt;365*3/12,Q44*0.86,IF($B$7-BL$7&lt;365*4/12,Q44*0.79,IF($B$7-BL$7&lt;365*5/12,Q44*0.72,IF($B$7-BL$7&lt;365*6/12,Q44*0.65,IF($B$7-BL$7&lt;365*7/12,Q44*0.58,IF($B$7-BL$7&lt;365*8/12,Q44*0.51,0))))))))+IF($B$7-BL$7&gt;365,0,IF($B$7-BL$7&gt;365*11/12,Q44*0.23,IF($B$7-BL$7&gt;365*10/12,Q44*0.3,IF($B$7-BL$7&gt;365*9/12,Q44*0.37,IF($B$7-BL$7&gt;365*8/12,Q44*0.44,0)))))</f>
        <v>0</v>
      </c>
      <c r="BM44" s="202">
        <f t="shared" ref="BM44:BM67" si="126">+IF($B$7-BM$7&lt;365/12,R44,IF($B$7-BM$7&lt;365*2/12,R44*0.93,IF($B$7-BM$7&lt;365*3/12,R44*0.86,IF($B$7-BM$7&lt;365*4/12,R44*0.79,IF($B$7-BM$7&lt;365*5/12,R44*0.72,IF($B$7-BM$7&lt;365*6/12,R44*0.65,IF($B$7-BM$7&lt;365*7/12,R44*0.58,IF($B$7-BM$7&lt;365*8/12,R44*0.51,0))))))))+IF($B$7-BM$7&gt;365,0,IF($B$7-BM$7&gt;365*11/12,R44*0.23,IF($B$7-BM$7&gt;365*10/12,R44*0.3,IF($B$7-BM$7&gt;365*9/12,R44*0.37,IF($B$7-BM$7&gt;365*8/12,R44*0.44,0)))))</f>
        <v>0</v>
      </c>
      <c r="BN44" s="202">
        <f t="shared" ref="BN44:BN67" si="127">+IF($B$7-BN$7&lt;365/12,S44,IF($B$7-BN$7&lt;365*2/12,S44*0.93,IF($B$7-BN$7&lt;365*3/12,S44*0.86,IF($B$7-BN$7&lt;365*4/12,S44*0.79,IF($B$7-BN$7&lt;365*5/12,S44*0.72,IF($B$7-BN$7&lt;365*6/12,S44*0.65,IF($B$7-BN$7&lt;365*7/12,S44*0.58,IF($B$7-BN$7&lt;365*8/12,S44*0.51,0))))))))+IF($B$7-BN$7&gt;365,0,IF($B$7-BN$7&gt;365*11/12,S44*0.23,IF($B$7-BN$7&gt;365*10/12,S44*0.3,IF($B$7-BN$7&gt;365*9/12,S44*0.37,IF($B$7-BN$7&gt;365*8/12,S44*0.44,0)))))</f>
        <v>0</v>
      </c>
      <c r="BO44" s="202">
        <f t="shared" ref="BO44:BO67" si="128">+IF($B$7-BO$7&lt;365/12,T44,IF($B$7-BO$7&lt;365*2/12,T44*0.93,IF($B$7-BO$7&lt;365*3/12,T44*0.86,IF($B$7-BO$7&lt;365*4/12,T44*0.79,IF($B$7-BO$7&lt;365*5/12,T44*0.72,IF($B$7-BO$7&lt;365*6/12,T44*0.65,IF($B$7-BO$7&lt;365*7/12,T44*0.58,IF($B$7-BO$7&lt;365*8/12,T44*0.51,0))))))))+IF($B$7-BO$7&gt;365,0,IF($B$7-BO$7&gt;365*11/12,T44*0.23,IF($B$7-BO$7&gt;365*10/12,T44*0.3,IF($B$7-BO$7&gt;365*9/12,T44*0.37,IF($B$7-BO$7&gt;365*8/12,T44*0.44,0)))))</f>
        <v>0</v>
      </c>
      <c r="BP44" s="202">
        <f t="shared" ref="BP44:BP67" si="129">+IF($B$7-BP$7&lt;365/12,U44,IF($B$7-BP$7&lt;365*2/12,U44*0.93,IF($B$7-BP$7&lt;365*3/12,U44*0.86,IF($B$7-BP$7&lt;365*4/12,U44*0.79,IF($B$7-BP$7&lt;365*5/12,U44*0.72,IF($B$7-BP$7&lt;365*6/12,U44*0.65,IF($B$7-BP$7&lt;365*7/12,U44*0.58,IF($B$7-BP$7&lt;365*8/12,U44*0.51,0))))))))+IF($B$7-BP$7&gt;365,0,IF($B$7-BP$7&gt;365*11/12,U44*0.23,IF($B$7-BP$7&gt;365*10/12,U44*0.3,IF($B$7-BP$7&gt;365*9/12,U44*0.37,IF($B$7-BP$7&gt;365*8/12,U44*0.44,0)))))</f>
        <v>0</v>
      </c>
      <c r="BQ44" s="202">
        <f t="shared" ref="BQ44:BQ67" si="130">+IF($B$7-BQ$7&lt;365/12,V44,IF($B$7-BQ$7&lt;365*2/12,V44*0.93,IF($B$7-BQ$7&lt;365*3/12,V44*0.86,IF($B$7-BQ$7&lt;365*4/12,V44*0.79,IF($B$7-BQ$7&lt;365*5/12,V44*0.72,IF($B$7-BQ$7&lt;365*6/12,V44*0.65,IF($B$7-BQ$7&lt;365*7/12,V44*0.58,IF($B$7-BQ$7&lt;365*8/12,V44*0.51,0))))))))+IF($B$7-BQ$7&gt;365,0,IF($B$7-BQ$7&gt;365*11/12,V44*0.23,IF($B$7-BQ$7&gt;365*10/12,V44*0.3,IF($B$7-BQ$7&gt;365*9/12,V44*0.37,IF($B$7-BQ$7&gt;365*8/12,V44*0.44,0)))))</f>
        <v>0</v>
      </c>
      <c r="BR44" s="202">
        <f t="shared" ref="BR44:BR67" si="131">+IF($B$7-BR$7&lt;365/12,W44,IF($B$7-BR$7&lt;365*2/12,W44*0.93,IF($B$7-BR$7&lt;365*3/12,W44*0.86,IF($B$7-BR$7&lt;365*4/12,W44*0.79,IF($B$7-BR$7&lt;365*5/12,W44*0.72,IF($B$7-BR$7&lt;365*6/12,W44*0.65,IF($B$7-BR$7&lt;365*7/12,W44*0.58,IF($B$7-BR$7&lt;365*8/12,W44*0.51,0))))))))+IF($B$7-BR$7&gt;365,0,IF($B$7-BR$7&gt;365*11/12,W44*0.23,IF($B$7-BR$7&gt;365*10/12,W44*0.3,IF($B$7-BR$7&gt;365*9/12,W44*0.37,IF($B$7-BR$7&gt;365*8/12,W44*0.44,0)))))</f>
        <v>0</v>
      </c>
      <c r="BS44" s="202">
        <f t="shared" ref="BS44:BS67" si="132">+IF($B$7-BS$7&lt;365/12,X44,IF($B$7-BS$7&lt;365*2/12,X44*0.93,IF($B$7-BS$7&lt;365*3/12,X44*0.86,IF($B$7-BS$7&lt;365*4/12,X44*0.79,IF($B$7-BS$7&lt;365*5/12,X44*0.72,IF($B$7-BS$7&lt;365*6/12,X44*0.65,IF($B$7-BS$7&lt;365*7/12,X44*0.58,IF($B$7-BS$7&lt;365*8/12,X44*0.51,0))))))))+IF($B$7-BS$7&gt;365,0,IF($B$7-BS$7&gt;365*11/12,X44*0.23,IF($B$7-BS$7&gt;365*10/12,X44*0.3,IF($B$7-BS$7&gt;365*9/12,X44*0.37,IF($B$7-BS$7&gt;365*8/12,X44*0.44,0)))))</f>
        <v>0</v>
      </c>
      <c r="BT44" s="202">
        <f t="shared" ref="BT44:BT67" si="133">+IF($B$7-BT$7&lt;365/12,Y44,IF($B$7-BT$7&lt;365*2/12,Y44*0.93,IF($B$7-BT$7&lt;365*3/12,Y44*0.86,IF($B$7-BT$7&lt;365*4/12,Y44*0.79,IF($B$7-BT$7&lt;365*5/12,Y44*0.72,IF($B$7-BT$7&lt;365*6/12,Y44*0.65,IF($B$7-BT$7&lt;365*7/12,Y44*0.58,IF($B$7-BT$7&lt;365*8/12,Y44*0.51,0))))))))+IF($B$7-BT$7&gt;365,0,IF($B$7-BT$7&gt;365*11/12,Y44*0.23,IF($B$7-BT$7&gt;365*10/12,Y44*0.3,IF($B$7-BT$7&gt;365*9/12,Y44*0.37,IF($B$7-BT$7&gt;365*8/12,Y44*0.44,0)))))</f>
        <v>0</v>
      </c>
      <c r="BU44" s="202">
        <f t="shared" ref="BU44:BU67" si="134">+IF($B$7-BU$7&lt;365/12,Z44,IF($B$7-BU$7&lt;365*2/12,Z44*0.93,IF($B$7-BU$7&lt;365*3/12,Z44*0.86,IF($B$7-BU$7&lt;365*4/12,Z44*0.79,IF($B$7-BU$7&lt;365*5/12,Z44*0.72,IF($B$7-BU$7&lt;365*6/12,Z44*0.65,IF($B$7-BU$7&lt;365*7/12,Z44*0.58,IF($B$7-BU$7&lt;365*8/12,Z44*0.51,0))))))))+IF($B$7-BU$7&gt;365,0,IF($B$7-BU$7&gt;365*11/12,Z44*0.23,IF($B$7-BU$7&gt;365*10/12,Z44*0.3,IF($B$7-BU$7&gt;365*9/12,Z44*0.37,IF($B$7-BU$7&gt;365*8/12,Z44*0.44,0)))))</f>
        <v>0</v>
      </c>
      <c r="BV44" s="202">
        <f t="shared" ref="BV44:BV67" si="135">+IF($B$7-BV$7&lt;365/12,AA44,IF($B$7-BV$7&lt;365*2/12,AA44*0.93,IF($B$7-BV$7&lt;365*3/12,AA44*0.86,IF($B$7-BV$7&lt;365*4/12,AA44*0.79,IF($B$7-BV$7&lt;365*5/12,AA44*0.72,IF($B$7-BV$7&lt;365*6/12,AA44*0.65,IF($B$7-BV$7&lt;365*7/12,AA44*0.58,IF($B$7-BV$7&lt;365*8/12,AA44*0.51,0))))))))+IF($B$7-BV$7&gt;365,0,IF($B$7-BV$7&gt;365*11/12,AA44*0.23,IF($B$7-BV$7&gt;365*10/12,AA44*0.3,IF($B$7-BV$7&gt;365*9/12,AA44*0.37,IF($B$7-BV$7&gt;365*8/12,AA44*0.44,0)))))</f>
        <v>0</v>
      </c>
      <c r="BW44" s="202">
        <f t="shared" ref="BW44:BW67" si="136">+IF($B$7-BW$7&lt;365/12,AB44,IF($B$7-BW$7&lt;365*2/12,AB44*0.93,IF($B$7-BW$7&lt;365*3/12,AB44*0.86,IF($B$7-BW$7&lt;365*4/12,AB44*0.79,IF($B$7-BW$7&lt;365*5/12,AB44*0.72,IF($B$7-BW$7&lt;365*6/12,AB44*0.65,IF($B$7-BW$7&lt;365*7/12,AB44*0.58,IF($B$7-BW$7&lt;365*8/12,AB44*0.51,0))))))))+IF($B$7-BW$7&gt;365,0,IF($B$7-BW$7&gt;365*11/12,AB44*0.23,IF($B$7-BW$7&gt;365*10/12,AB44*0.3,IF($B$7-BW$7&gt;365*9/12,AB44*0.37,IF($B$7-BW$7&gt;365*8/12,AB44*0.44,0)))))</f>
        <v>0</v>
      </c>
      <c r="BX44" s="202">
        <f t="shared" ref="BX44:BX67" si="137">+IF($B$7-BX$7&lt;365/12,AC44,IF($B$7-BX$7&lt;365*2/12,AC44*0.93,IF($B$7-BX$7&lt;365*3/12,AC44*0.86,IF($B$7-BX$7&lt;365*4/12,AC44*0.79,IF($B$7-BX$7&lt;365*5/12,AC44*0.72,IF($B$7-BX$7&lt;365*6/12,AC44*0.65,IF($B$7-BX$7&lt;365*7/12,AC44*0.58,IF($B$7-BX$7&lt;365*8/12,AC44*0.51,0))))))))+IF($B$7-BX$7&gt;365,0,IF($B$7-BX$7&gt;365*11/12,AC44*0.23,IF($B$7-BX$7&gt;365*10/12,AC44*0.3,IF($B$7-BX$7&gt;365*9/12,AC44*0.37,IF($B$7-BX$7&gt;365*8/12,AC44*0.44,0)))))</f>
        <v>0</v>
      </c>
      <c r="BY44" s="202">
        <f t="shared" ref="BY44:BY67" si="138">+IF($B$7-BY$7&lt;365/12,AD44,IF($B$7-BY$7&lt;365*2/12,AD44*0.93,IF($B$7-BY$7&lt;365*3/12,AD44*0.86,IF($B$7-BY$7&lt;365*4/12,AD44*0.79,IF($B$7-BY$7&lt;365*5/12,AD44*0.72,IF($B$7-BY$7&lt;365*6/12,AD44*0.65,IF($B$7-BY$7&lt;365*7/12,AD44*0.58,IF($B$7-BY$7&lt;365*8/12,AD44*0.51,0))))))))+IF($B$7-BY$7&gt;365,0,IF($B$7-BY$7&gt;365*11/12,AD44*0.23,IF($B$7-BY$7&gt;365*10/12,AD44*0.3,IF($B$7-BY$7&gt;365*9/12,AD44*0.37,IF($B$7-BY$7&gt;365*8/12,AD44*0.44,0)))))</f>
        <v>0</v>
      </c>
      <c r="BZ44" s="202">
        <f t="shared" ref="BZ44:BZ67" si="139">+IF($B$7-BZ$7&lt;365/12,AE44,IF($B$7-BZ$7&lt;365*2/12,AE44*0.93,IF($B$7-BZ$7&lt;365*3/12,AE44*0.86,IF($B$7-BZ$7&lt;365*4/12,AE44*0.79,IF($B$7-BZ$7&lt;365*5/12,AE44*0.72,IF($B$7-BZ$7&lt;365*6/12,AE44*0.65,IF($B$7-BZ$7&lt;365*7/12,AE44*0.58,IF($B$7-BZ$7&lt;365*8/12,AE44*0.51,0))))))))+IF($B$7-BZ$7&gt;365,0,IF($B$7-BZ$7&gt;365*11/12,AE44*0.23,IF($B$7-BZ$7&gt;365*10/12,AE44*0.3,IF($B$7-BZ$7&gt;365*9/12,AE44*0.37,IF($B$7-BZ$7&gt;365*8/12,AE44*0.44,0)))))</f>
        <v>0</v>
      </c>
      <c r="CA44" s="202">
        <f t="shared" ref="CA44:CA67" si="140">+IF($B$7-CA$7&lt;365/12,AF44,IF($B$7-CA$7&lt;365*2/12,AF44*0.93,IF($B$7-CA$7&lt;365*3/12,AF44*0.86,IF($B$7-CA$7&lt;365*4/12,AF44*0.79,IF($B$7-CA$7&lt;365*5/12,AF44*0.72,IF($B$7-CA$7&lt;365*6/12,AF44*0.65,IF($B$7-CA$7&lt;365*7/12,AF44*0.58,IF($B$7-CA$7&lt;365*8/12,AF44*0.51,0))))))))+IF($B$7-CA$7&gt;365,0,IF($B$7-CA$7&gt;365*11/12,AF44*0.23,IF($B$7-CA$7&gt;365*10/12,AF44*0.3,IF($B$7-CA$7&gt;365*9/12,AF44*0.37,IF($B$7-CA$7&gt;365*8/12,AF44*0.44,0)))))</f>
        <v>0</v>
      </c>
      <c r="CB44" s="202">
        <f t="shared" ref="CB44:CB67" si="141">+IF($B$7-CB$7&lt;365/12,AG44,IF($B$7-CB$7&lt;365*2/12,AG44*0.93,IF($B$7-CB$7&lt;365*3/12,AG44*0.86,IF($B$7-CB$7&lt;365*4/12,AG44*0.79,IF($B$7-CB$7&lt;365*5/12,AG44*0.72,IF($B$7-CB$7&lt;365*6/12,AG44*0.65,IF($B$7-CB$7&lt;365*7/12,AG44*0.58,IF($B$7-CB$7&lt;365*8/12,AG44*0.51,0))))))))+IF($B$7-CB$7&gt;365,0,IF($B$7-CB$7&gt;365*11/12,AG44*0.23,IF($B$7-CB$7&gt;365*10/12,AG44*0.3,IF($B$7-CB$7&gt;365*9/12,AG44*0.37,IF($B$7-CB$7&gt;365*8/12,AG44*0.44,0)))))</f>
        <v>0</v>
      </c>
      <c r="CC44" s="202">
        <f t="shared" ref="CC44:CC67" si="142">+IF($B$7-CC$7&lt;365/12,AH44,IF($B$7-CC$7&lt;365*2/12,AH44*0.93,IF($B$7-CC$7&lt;365*3/12,AH44*0.86,IF($B$7-CC$7&lt;365*4/12,AH44*0.79,IF($B$7-CC$7&lt;365*5/12,AH44*0.72,IF($B$7-CC$7&lt;365*6/12,AH44*0.65,IF($B$7-CC$7&lt;365*7/12,AH44*0.58,IF($B$7-CC$7&lt;365*8/12,AH44*0.51,0))))))))+IF($B$7-CC$7&gt;365,0,IF($B$7-CC$7&gt;365*11/12,AH44*0.23,IF($B$7-CC$7&gt;365*10/12,AH44*0.3,IF($B$7-CC$7&gt;365*9/12,AH44*0.37,IF($B$7-CC$7&gt;365*8/12,AH44*0.44,0)))))</f>
        <v>0</v>
      </c>
      <c r="CD44" s="202">
        <f t="shared" ref="CD44:CD67" si="143">+IF($B$7-CD$7&lt;365/12,AI44,IF($B$7-CD$7&lt;365*2/12,AI44*0.93,IF($B$7-CD$7&lt;365*3/12,AI44*0.86,IF($B$7-CD$7&lt;365*4/12,AI44*0.79,IF($B$7-CD$7&lt;365*5/12,AI44*0.72,IF($B$7-CD$7&lt;365*6/12,AI44*0.65,IF($B$7-CD$7&lt;365*7/12,AI44*0.58,IF($B$7-CD$7&lt;365*8/12,AI44*0.51,0))))))))+IF($B$7-CD$7&gt;365,0,IF($B$7-CD$7&gt;365*11/12,AI44*0.23,IF($B$7-CD$7&gt;365*10/12,AI44*0.3,IF($B$7-CD$7&gt;365*9/12,AI44*0.37,IF($B$7-CD$7&gt;365*8/12,AI44*0.44,0)))))</f>
        <v>0</v>
      </c>
      <c r="CE44" s="202">
        <f t="shared" ref="CE44:CE67" si="144">+IF($B$7-CE$7&lt;365/12,AJ44,IF($B$7-CE$7&lt;365*2/12,AJ44*0.93,IF($B$7-CE$7&lt;365*3/12,AJ44*0.86,IF($B$7-CE$7&lt;365*4/12,AJ44*0.79,IF($B$7-CE$7&lt;365*5/12,AJ44*0.72,IF($B$7-CE$7&lt;365*6/12,AJ44*0.65,IF($B$7-CE$7&lt;365*7/12,AJ44*0.58,IF($B$7-CE$7&lt;365*8/12,AJ44*0.51,0))))))))+IF($B$7-CE$7&gt;365,0,IF($B$7-CE$7&gt;365*11/12,AJ44*0.23,IF($B$7-CE$7&gt;365*10/12,AJ44*0.3,IF($B$7-CE$7&gt;365*9/12,AJ44*0.37,IF($B$7-CE$7&gt;365*8/12,AJ44*0.44,0)))))</f>
        <v>0</v>
      </c>
      <c r="CF44" s="202">
        <f t="shared" ref="CF44:CF67" si="145">+IF($B$7-CF$7&lt;365/12,AK44,IF($B$7-CF$7&lt;365*2/12,AK44*0.93,IF($B$7-CF$7&lt;365*3/12,AK44*0.86,IF($B$7-CF$7&lt;365*4/12,AK44*0.79,IF($B$7-CF$7&lt;365*5/12,AK44*0.72,IF($B$7-CF$7&lt;365*6/12,AK44*0.65,IF($B$7-CF$7&lt;365*7/12,AK44*0.58,IF($B$7-CF$7&lt;365*8/12,AK44*0.51,0))))))))+IF($B$7-CF$7&gt;365,0,IF($B$7-CF$7&gt;365*11/12,AK44*0.23,IF($B$7-CF$7&gt;365*10/12,AK44*0.3,IF($B$7-CF$7&gt;365*9/12,AK44*0.37,IF($B$7-CF$7&gt;365*8/12,AK44*0.44,0)))))</f>
        <v>0</v>
      </c>
      <c r="CG44" s="202">
        <f t="shared" ref="CG44:CG67" si="146">+IF($B$7-CG$7&lt;365/12,AL44,IF($B$7-CG$7&lt;365*2/12,AL44*0.93,IF($B$7-CG$7&lt;365*3/12,AL44*0.86,IF($B$7-CG$7&lt;365*4/12,AL44*0.79,IF($B$7-CG$7&lt;365*5/12,AL44*0.72,IF($B$7-CG$7&lt;365*6/12,AL44*0.65,IF($B$7-CG$7&lt;365*7/12,AL44*0.58,IF($B$7-CG$7&lt;365*8/12,AL44*0.51,0))))))))+IF($B$7-CG$7&gt;365,0,IF($B$7-CG$7&gt;365*11/12,AL44*0.23,IF($B$7-CG$7&gt;365*10/12,AL44*0.3,IF($B$7-CG$7&gt;365*9/12,AL44*0.37,IF($B$7-CG$7&gt;365*8/12,AL44*0.44,0)))))</f>
        <v>0</v>
      </c>
      <c r="CH44" s="202">
        <f t="shared" ref="CH44:CH67" si="147">+IF($B$7-CH$7&lt;365/12,AM44,IF($B$7-CH$7&lt;365*2/12,AM44*0.93,IF($B$7-CH$7&lt;365*3/12,AM44*0.86,IF($B$7-CH$7&lt;365*4/12,AM44*0.79,IF($B$7-CH$7&lt;365*5/12,AM44*0.72,IF($B$7-CH$7&lt;365*6/12,AM44*0.65,IF($B$7-CH$7&lt;365*7/12,AM44*0.58,IF($B$7-CH$7&lt;365*8/12,AM44*0.51,0))))))))+IF($B$7-CH$7&gt;365,0,IF($B$7-CH$7&gt;365*11/12,AM44*0.23,IF($B$7-CH$7&gt;365*10/12,AM44*0.3,IF($B$7-CH$7&gt;365*9/12,AM44*0.37,IF($B$7-CH$7&gt;365*8/12,AM44*0.44,0)))))</f>
        <v>0</v>
      </c>
      <c r="CI44" s="202">
        <f t="shared" ref="CI44:CI67" si="148">+IF($B$7-CI$7&lt;365/12,AN44,IF($B$7-CI$7&lt;365*2/12,AN44*0.93,IF($B$7-CI$7&lt;365*3/12,AN44*0.86,IF($B$7-CI$7&lt;365*4/12,AN44*0.79,IF($B$7-CI$7&lt;365*5/12,AN44*0.72,IF($B$7-CI$7&lt;365*6/12,AN44*0.65,IF($B$7-CI$7&lt;365*7/12,AN44*0.58,IF($B$7-CI$7&lt;365*8/12,AN44*0.51,0))))))))+IF($B$7-CI$7&gt;365,0,IF($B$7-CI$7&gt;365*11/12,AN44*0.23,IF($B$7-CI$7&gt;365*10/12,AN44*0.3,IF($B$7-CI$7&gt;365*9/12,AN44*0.37,IF($B$7-CI$7&gt;365*8/12,AN44*0.44,0)))))</f>
        <v>0</v>
      </c>
      <c r="CJ44" s="202">
        <f t="shared" ref="CJ44:CJ67" si="149">+IF($B$7-CJ$7&lt;365/12,AO44,IF($B$7-CJ$7&lt;365*2/12,AO44*0.93,IF($B$7-CJ$7&lt;365*3/12,AO44*0.86,IF($B$7-CJ$7&lt;365*4/12,AO44*0.79,IF($B$7-CJ$7&lt;365*5/12,AO44*0.72,IF($B$7-CJ$7&lt;365*6/12,AO44*0.65,IF($B$7-CJ$7&lt;365*7/12,AO44*0.58,IF($B$7-CJ$7&lt;365*8/12,AO44*0.51,0))))))))+IF($B$7-CJ$7&gt;365,0,IF($B$7-CJ$7&gt;365*11/12,AO44*0.23,IF($B$7-CJ$7&gt;365*10/12,AO44*0.3,IF($B$7-CJ$7&gt;365*9/12,AO44*0.37,IF($B$7-CJ$7&gt;365*8/12,AO44*0.44,0)))))</f>
        <v>0</v>
      </c>
      <c r="CK44" s="202">
        <f t="shared" ref="CK44:CK67" si="150">+IF($B$7-CK$7&lt;365/12,AP44,IF($B$7-CK$7&lt;365*2/12,AP44*0.93,IF($B$7-CK$7&lt;365*3/12,AP44*0.86,IF($B$7-CK$7&lt;365*4/12,AP44*0.79,IF($B$7-CK$7&lt;365*5/12,AP44*0.72,IF($B$7-CK$7&lt;365*6/12,AP44*0.65,IF($B$7-CK$7&lt;365*7/12,AP44*0.58,IF($B$7-CK$7&lt;365*8/12,AP44*0.51,0))))))))+IF($B$7-CK$7&gt;365,0,IF($B$7-CK$7&gt;365*11/12,AP44*0.23,IF($B$7-CK$7&gt;365*10/12,AP44*0.3,IF($B$7-CK$7&gt;365*9/12,AP44*0.37,IF($B$7-CK$7&gt;365*8/12,AP44*0.44,0)))))</f>
        <v>0</v>
      </c>
      <c r="CL44" s="202">
        <f t="shared" ref="CL44:CL67" si="151">+IF($B$7-CL$7&lt;365/12,AQ44,IF($B$7-CL$7&lt;365*2/12,AQ44*0.93,IF($B$7-CL$7&lt;365*3/12,AQ44*0.86,IF($B$7-CL$7&lt;365*4/12,AQ44*0.79,IF($B$7-CL$7&lt;365*5/12,AQ44*0.72,IF($B$7-CL$7&lt;365*6/12,AQ44*0.65,IF($B$7-CL$7&lt;365*7/12,AQ44*0.58,IF($B$7-CL$7&lt;365*8/12,AQ44*0.51,0))))))))+IF($B$7-CL$7&gt;365,0,IF($B$7-CL$7&gt;365*11/12,AQ44*0.23,IF($B$7-CL$7&gt;365*10/12,AQ44*0.3,IF($B$7-CL$7&gt;365*9/12,AQ44*0.37,IF($B$7-CL$7&gt;365*8/12,AQ44*0.44,0)))))</f>
        <v>0</v>
      </c>
      <c r="CM44" s="202">
        <f t="shared" ref="CM44:CM67" si="152">+IF($B$7-CM$7&lt;365/12,AR44,IF($B$7-CM$7&lt;365*2/12,AR44*0.93,IF($B$7-CM$7&lt;365*3/12,AR44*0.86,IF($B$7-CM$7&lt;365*4/12,AR44*0.79,IF($B$7-CM$7&lt;365*5/12,AR44*0.72,IF($B$7-CM$7&lt;365*6/12,AR44*0.65,IF($B$7-CM$7&lt;365*7/12,AR44*0.58,IF($B$7-CM$7&lt;365*8/12,AR44*0.51,0))))))))+IF($B$7-CM$7&gt;365,0,IF($B$7-CM$7&gt;365*11/12,AR44*0.23,IF($B$7-CM$7&gt;365*10/12,AR44*0.3,IF($B$7-CM$7&gt;365*9/12,AR44*0.37,IF($B$7-CM$7&gt;365*8/12,AR44*0.44,0)))))</f>
        <v>0</v>
      </c>
      <c r="CN44" s="202">
        <f t="shared" ref="CN44:CN67" si="153">+IF($B$7-CN$7&lt;365/12,AS44,IF($B$7-CN$7&lt;365*2/12,AS44*0.93,IF($B$7-CN$7&lt;365*3/12,AS44*0.86,IF($B$7-CN$7&lt;365*4/12,AS44*0.79,IF($B$7-CN$7&lt;365*5/12,AS44*0.72,IF($B$7-CN$7&lt;365*6/12,AS44*0.65,IF($B$7-CN$7&lt;365*7/12,AS44*0.58,IF($B$7-CN$7&lt;365*8/12,AS44*0.51,0))))))))+IF($B$7-CN$7&gt;365,0,IF($B$7-CN$7&gt;365*11/12,AS44*0.23,IF($B$7-CN$7&gt;365*10/12,AS44*0.3,IF($B$7-CN$7&gt;365*9/12,AS44*0.37,IF($B$7-CN$7&gt;365*8/12,AS44*0.44,0)))))</f>
        <v>0</v>
      </c>
      <c r="CO44" s="202">
        <f t="shared" ref="CO44:CO67" si="154">+IF($B$7-CO$7&lt;365/12,AT44,IF($B$7-CO$7&lt;365*2/12,AT44*0.93,IF($B$7-CO$7&lt;365*3/12,AT44*0.86,IF($B$7-CO$7&lt;365*4/12,AT44*0.79,IF($B$7-CO$7&lt;365*5/12,AT44*0.72,IF($B$7-CO$7&lt;365*6/12,AT44*0.65,IF($B$7-CO$7&lt;365*7/12,AT44*0.58,IF($B$7-CO$7&lt;365*8/12,AT44*0.51,0))))))))+IF($B$7-CO$7&gt;365,0,IF($B$7-CO$7&gt;365*11/12,AT44*0.23,IF($B$7-CO$7&gt;365*10/12,AT44*0.3,IF($B$7-CO$7&gt;365*9/12,AT44*0.37,IF($B$7-CO$7&gt;365*8/12,AT44*0.44,0)))))</f>
        <v>0</v>
      </c>
      <c r="CP44" s="165">
        <f t="shared" ref="CP44:CP67" si="155">+IF($B$7-CP$7&lt;365/12,AU44,IF($B$7-CP$7&lt;365*2/12,AU44*0.93,IF($B$7-CP$7&lt;365*3/12,AU44*0.86,IF($B$7-CP$7&lt;365*4/12,AU44*0.79,IF($B$7-CP$7&lt;365*5/12,AU44*0.72,IF($B$7-CP$7&lt;365*6/12,AU44*0.65,IF($B$7-CP$7&lt;365*7/12,AU44*0.58,IF($B$7-CP$7&lt;365*8/12,AU44*0.51,0))))))))+IF($B$7-CP$7&gt;365,0,IF($B$7-CP$7&gt;365*11/12,AU44*0.23,IF($B$7-CP$7&gt;365*10/12,AU44*0.3,IF($B$7-CP$7&gt;365*9/12,AU44*0.37,IF($B$7-CP$7&gt;365*8/12,AU44*0.44,0)))))</f>
        <v>0</v>
      </c>
      <c r="CQ44" s="202">
        <f t="shared" ref="CQ44:CQ67" si="156">+IF($B$7-CQ$7&lt;365/12,AV44,IF($B$7-CQ$7&lt;365*2/12,AV44*0.93,IF($B$7-CQ$7&lt;365*3/12,AV44*0.86,IF($B$7-CQ$7&lt;365*4/12,AV44*0.79,IF($B$7-CQ$7&lt;365*5/12,AV44*0.72,IF($B$7-CQ$7&lt;365*6/12,AV44*0.65,IF($B$7-CQ$7&lt;365*7/12,AV44*0.58,IF($B$7-CQ$7&lt;365*8/12,AV44*0.51,0))))))))+IF($B$7-CQ$7&gt;365,0,IF($B$7-CQ$7&gt;365*11/12,AV44*0.23,IF($B$7-CQ$7&gt;365*10/12,AV44*0.3,IF($B$7-CQ$7&gt;365*9/12,AV44*0.37,IF($B$7-CQ$7&gt;365*8/12,AV44*0.44,0)))))</f>
        <v>0</v>
      </c>
      <c r="CR44" s="202">
        <f t="shared" ref="CR44:CS67" si="157">+IF($B$7-CR$7&lt;365/12,AW44,IF($B$7-CR$7&lt;365*2/12,AW44*0.93,IF($B$7-CR$7&lt;365*3/12,AW44*0.86,IF($B$7-CR$7&lt;365*4/12,AW44*0.79,IF($B$7-CR$7&lt;365*5/12,AW44*0.72,IF($B$7-CR$7&lt;365*6/12,AW44*0.65,IF($B$7-CR$7&lt;365*7/12,AW44*0.58,IF($B$7-CR$7&lt;365*8/12,AW44*0.51,0))))))))+IF($B$7-CR$7&gt;365,0,IF($B$7-CR$7&gt;365*11/12,AW44*0.23,IF($B$7-CR$7&gt;365*10/12,AW44*0.3,IF($B$7-CR$7&gt;365*9/12,AW44*0.37,IF($B$7-CR$7&gt;365*8/12,AW44*0.44,0)))))</f>
        <v>0</v>
      </c>
      <c r="CS44" s="202">
        <f t="shared" si="157"/>
        <v>0</v>
      </c>
      <c r="CT44" s="185">
        <f t="shared" ref="CT44:CT67" si="158">+IF($B$7-CT$7&lt;365/12,AY44,IF($B$7-CT$7&lt;365*2/12,AY44*0.93,IF($B$7-CT$7&lt;365*3/12,AY44*0.86,IF($B$7-CT$7&lt;365*4/12,AY44*0.79,IF($B$7-CT$7&lt;365*5/12,AY44*0.72,IF($B$7-CT$7&lt;365*6/12,AY44*0.65,IF($B$7-CT$7&lt;365*7/12,AY44*0.58,IF($B$7-CT$7&lt;365*8/12,AY44*0.51,0))))))))+IF($B$7-CT$7&gt;365,0,IF($B$7-CT$7&gt;365*11/12,AY44*0.23,IF($B$7-CT$7&gt;365*10/12,AY44*0.3,IF($B$7-CT$7&gt;365*9/12,AY44*0.37,IF($B$7-CT$7&gt;365*8/12,AY44*0.44,0)))))</f>
        <v>0</v>
      </c>
      <c r="CU44" s="142">
        <f t="shared" ref="CU44:CU46" si="159">SUM(BA44:CT44)</f>
        <v>0</v>
      </c>
      <c r="CV44" s="195">
        <f t="shared" ref="CV44:CV67" si="160">+AZ44</f>
        <v>0</v>
      </c>
      <c r="CW44" s="186" t="str">
        <f t="shared" si="110"/>
        <v>AGATHA MARTINEZ</v>
      </c>
      <c r="CX44" s="187" t="str">
        <f t="shared" si="111"/>
        <v>LCC</v>
      </c>
      <c r="CY44" s="9">
        <v>37</v>
      </c>
      <c r="CZ44" s="354">
        <f t="shared" si="109"/>
        <v>0</v>
      </c>
    </row>
    <row r="45" spans="1:104" ht="12.75" x14ac:dyDescent="0.2">
      <c r="A45" s="66" t="str">
        <f t="shared" si="108"/>
        <v xml:space="preserve"> </v>
      </c>
      <c r="B45" s="38" t="s">
        <v>273</v>
      </c>
      <c r="C45" s="64" t="s">
        <v>105</v>
      </c>
      <c r="D45" s="368">
        <v>38613</v>
      </c>
      <c r="E45" s="86" t="str">
        <f t="shared" si="112"/>
        <v>JUV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95">
        <f t="shared" si="113"/>
        <v>0</v>
      </c>
      <c r="BA45" s="185">
        <f t="shared" si="114"/>
        <v>0</v>
      </c>
      <c r="BB45" s="185">
        <f t="shared" si="115"/>
        <v>0</v>
      </c>
      <c r="BC45" s="185">
        <f t="shared" si="116"/>
        <v>0</v>
      </c>
      <c r="BD45" s="185">
        <f t="shared" si="117"/>
        <v>0</v>
      </c>
      <c r="BE45" s="185">
        <f t="shared" si="118"/>
        <v>0</v>
      </c>
      <c r="BF45" s="185">
        <f t="shared" si="119"/>
        <v>0</v>
      </c>
      <c r="BG45" s="185">
        <f t="shared" si="120"/>
        <v>0</v>
      </c>
      <c r="BH45" s="185">
        <f t="shared" si="121"/>
        <v>0</v>
      </c>
      <c r="BI45" s="185">
        <f t="shared" si="122"/>
        <v>0</v>
      </c>
      <c r="BJ45" s="185">
        <f t="shared" si="123"/>
        <v>0</v>
      </c>
      <c r="BK45" s="185">
        <f t="shared" si="124"/>
        <v>0</v>
      </c>
      <c r="BL45" s="185">
        <f t="shared" si="125"/>
        <v>0</v>
      </c>
      <c r="BM45" s="185">
        <f t="shared" si="126"/>
        <v>0</v>
      </c>
      <c r="BN45" s="185">
        <f t="shared" si="127"/>
        <v>0</v>
      </c>
      <c r="BO45" s="185">
        <f t="shared" si="128"/>
        <v>0</v>
      </c>
      <c r="BP45" s="185">
        <f t="shared" si="129"/>
        <v>0</v>
      </c>
      <c r="BQ45" s="185">
        <f t="shared" si="130"/>
        <v>0</v>
      </c>
      <c r="BR45" s="185">
        <f t="shared" si="131"/>
        <v>0</v>
      </c>
      <c r="BS45" s="185">
        <f t="shared" si="132"/>
        <v>0</v>
      </c>
      <c r="BT45" s="185">
        <f t="shared" si="133"/>
        <v>0</v>
      </c>
      <c r="BU45" s="185">
        <f t="shared" si="134"/>
        <v>0</v>
      </c>
      <c r="BV45" s="185">
        <f t="shared" si="135"/>
        <v>0</v>
      </c>
      <c r="BW45" s="185">
        <f t="shared" si="136"/>
        <v>0</v>
      </c>
      <c r="BX45" s="185">
        <f t="shared" si="137"/>
        <v>0</v>
      </c>
      <c r="BY45" s="185">
        <f t="shared" si="138"/>
        <v>0</v>
      </c>
      <c r="BZ45" s="185">
        <f t="shared" si="139"/>
        <v>0</v>
      </c>
      <c r="CA45" s="185">
        <f t="shared" si="140"/>
        <v>0</v>
      </c>
      <c r="CB45" s="185">
        <f t="shared" si="141"/>
        <v>0</v>
      </c>
      <c r="CC45" s="185">
        <f t="shared" si="142"/>
        <v>0</v>
      </c>
      <c r="CD45" s="185">
        <f t="shared" si="143"/>
        <v>0</v>
      </c>
      <c r="CE45" s="185">
        <f t="shared" si="144"/>
        <v>0</v>
      </c>
      <c r="CF45" s="185">
        <f t="shared" si="145"/>
        <v>0</v>
      </c>
      <c r="CG45" s="185">
        <f t="shared" si="146"/>
        <v>0</v>
      </c>
      <c r="CH45" s="185">
        <f t="shared" si="147"/>
        <v>0</v>
      </c>
      <c r="CI45" s="185">
        <f t="shared" si="148"/>
        <v>0</v>
      </c>
      <c r="CJ45" s="185">
        <f t="shared" si="149"/>
        <v>0</v>
      </c>
      <c r="CK45" s="185">
        <f t="shared" si="150"/>
        <v>0</v>
      </c>
      <c r="CL45" s="185">
        <f t="shared" si="151"/>
        <v>0</v>
      </c>
      <c r="CM45" s="185">
        <f t="shared" si="152"/>
        <v>0</v>
      </c>
      <c r="CN45" s="185">
        <f t="shared" si="153"/>
        <v>0</v>
      </c>
      <c r="CO45" s="185">
        <f t="shared" si="154"/>
        <v>0</v>
      </c>
      <c r="CP45" s="165">
        <f t="shared" si="155"/>
        <v>0</v>
      </c>
      <c r="CQ45" s="202">
        <f t="shared" si="156"/>
        <v>0</v>
      </c>
      <c r="CR45" s="202">
        <f t="shared" si="157"/>
        <v>0</v>
      </c>
      <c r="CS45" s="202">
        <f t="shared" si="157"/>
        <v>0</v>
      </c>
      <c r="CT45" s="185">
        <f t="shared" si="158"/>
        <v>0</v>
      </c>
      <c r="CU45" s="142">
        <f t="shared" si="159"/>
        <v>0</v>
      </c>
      <c r="CV45" s="195">
        <f t="shared" si="160"/>
        <v>0</v>
      </c>
      <c r="CW45" s="186" t="str">
        <f t="shared" si="110"/>
        <v>ANA FERNANDA CHALBAUD</v>
      </c>
      <c r="CX45" s="187" t="str">
        <f t="shared" si="111"/>
        <v>GCC</v>
      </c>
      <c r="CY45" s="9">
        <v>38</v>
      </c>
      <c r="CZ45" s="354">
        <f t="shared" si="109"/>
        <v>0</v>
      </c>
    </row>
    <row r="46" spans="1:104" ht="12.75" x14ac:dyDescent="0.2">
      <c r="A46" s="66" t="str">
        <f t="shared" si="108"/>
        <v xml:space="preserve"> </v>
      </c>
      <c r="B46" s="38" t="s">
        <v>274</v>
      </c>
      <c r="C46" s="64" t="s">
        <v>103</v>
      </c>
      <c r="D46" s="368">
        <v>38450</v>
      </c>
      <c r="E46" s="86" t="str">
        <f t="shared" si="112"/>
        <v>JUV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95">
        <f t="shared" si="113"/>
        <v>0</v>
      </c>
      <c r="BA46" s="185">
        <f t="shared" si="114"/>
        <v>0</v>
      </c>
      <c r="BB46" s="185">
        <f t="shared" si="115"/>
        <v>0</v>
      </c>
      <c r="BC46" s="185">
        <f t="shared" si="116"/>
        <v>0</v>
      </c>
      <c r="BD46" s="185">
        <f t="shared" si="117"/>
        <v>0</v>
      </c>
      <c r="BE46" s="185">
        <f t="shared" si="118"/>
        <v>0</v>
      </c>
      <c r="BF46" s="185">
        <f t="shared" si="119"/>
        <v>0</v>
      </c>
      <c r="BG46" s="185">
        <f t="shared" si="120"/>
        <v>0</v>
      </c>
      <c r="BH46" s="185">
        <f t="shared" si="121"/>
        <v>0</v>
      </c>
      <c r="BI46" s="185">
        <f t="shared" si="122"/>
        <v>0</v>
      </c>
      <c r="BJ46" s="185">
        <f t="shared" si="123"/>
        <v>0</v>
      </c>
      <c r="BK46" s="185">
        <f t="shared" si="124"/>
        <v>0</v>
      </c>
      <c r="BL46" s="185">
        <f t="shared" si="125"/>
        <v>0</v>
      </c>
      <c r="BM46" s="185">
        <f t="shared" si="126"/>
        <v>0</v>
      </c>
      <c r="BN46" s="185">
        <f t="shared" si="127"/>
        <v>0</v>
      </c>
      <c r="BO46" s="185">
        <f t="shared" si="128"/>
        <v>0</v>
      </c>
      <c r="BP46" s="185">
        <f t="shared" si="129"/>
        <v>0</v>
      </c>
      <c r="BQ46" s="185">
        <f t="shared" si="130"/>
        <v>0</v>
      </c>
      <c r="BR46" s="185">
        <f t="shared" si="131"/>
        <v>0</v>
      </c>
      <c r="BS46" s="185">
        <f t="shared" si="132"/>
        <v>0</v>
      </c>
      <c r="BT46" s="185">
        <f t="shared" si="133"/>
        <v>0</v>
      </c>
      <c r="BU46" s="185">
        <f t="shared" si="134"/>
        <v>0</v>
      </c>
      <c r="BV46" s="185">
        <f t="shared" si="135"/>
        <v>0</v>
      </c>
      <c r="BW46" s="185">
        <f t="shared" si="136"/>
        <v>0</v>
      </c>
      <c r="BX46" s="185">
        <f t="shared" si="137"/>
        <v>0</v>
      </c>
      <c r="BY46" s="185">
        <f t="shared" si="138"/>
        <v>0</v>
      </c>
      <c r="BZ46" s="185">
        <f t="shared" si="139"/>
        <v>0</v>
      </c>
      <c r="CA46" s="185">
        <f t="shared" si="140"/>
        <v>0</v>
      </c>
      <c r="CB46" s="185">
        <f t="shared" si="141"/>
        <v>0</v>
      </c>
      <c r="CC46" s="185">
        <f t="shared" si="142"/>
        <v>0</v>
      </c>
      <c r="CD46" s="185">
        <f t="shared" si="143"/>
        <v>0</v>
      </c>
      <c r="CE46" s="185">
        <f t="shared" si="144"/>
        <v>0</v>
      </c>
      <c r="CF46" s="185">
        <f t="shared" si="145"/>
        <v>0</v>
      </c>
      <c r="CG46" s="185">
        <f t="shared" si="146"/>
        <v>0</v>
      </c>
      <c r="CH46" s="185">
        <f t="shared" si="147"/>
        <v>0</v>
      </c>
      <c r="CI46" s="185">
        <f t="shared" si="148"/>
        <v>0</v>
      </c>
      <c r="CJ46" s="185">
        <f t="shared" si="149"/>
        <v>0</v>
      </c>
      <c r="CK46" s="185">
        <f t="shared" si="150"/>
        <v>0</v>
      </c>
      <c r="CL46" s="185">
        <f t="shared" si="151"/>
        <v>0</v>
      </c>
      <c r="CM46" s="185">
        <f t="shared" si="152"/>
        <v>0</v>
      </c>
      <c r="CN46" s="185">
        <f t="shared" si="153"/>
        <v>0</v>
      </c>
      <c r="CO46" s="185">
        <f t="shared" si="154"/>
        <v>0</v>
      </c>
      <c r="CP46" s="165">
        <f t="shared" si="155"/>
        <v>0</v>
      </c>
      <c r="CQ46" s="202">
        <f t="shared" si="156"/>
        <v>0</v>
      </c>
      <c r="CR46" s="202">
        <f t="shared" si="157"/>
        <v>0</v>
      </c>
      <c r="CS46" s="202">
        <f t="shared" si="157"/>
        <v>0</v>
      </c>
      <c r="CT46" s="185">
        <f t="shared" si="158"/>
        <v>0</v>
      </c>
      <c r="CU46" s="102">
        <f t="shared" si="159"/>
        <v>0</v>
      </c>
      <c r="CV46" s="195">
        <f t="shared" si="160"/>
        <v>0</v>
      </c>
      <c r="CW46" s="186" t="str">
        <f t="shared" si="110"/>
        <v>ANA V SOTO</v>
      </c>
      <c r="CX46" s="187" t="str">
        <f t="shared" si="111"/>
        <v>IZCC</v>
      </c>
      <c r="CY46" s="9">
        <v>39</v>
      </c>
      <c r="CZ46" s="354">
        <f t="shared" si="109"/>
        <v>0</v>
      </c>
    </row>
    <row r="47" spans="1:104" ht="12.75" x14ac:dyDescent="0.2">
      <c r="A47" s="66" t="str">
        <f t="shared" si="108"/>
        <v xml:space="preserve"> </v>
      </c>
      <c r="B47" s="38" t="s">
        <v>275</v>
      </c>
      <c r="C47" s="64" t="s">
        <v>103</v>
      </c>
      <c r="D47" s="321">
        <v>38906</v>
      </c>
      <c r="E47" s="86" t="str">
        <f t="shared" si="112"/>
        <v>JUV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95">
        <f t="shared" si="113"/>
        <v>0</v>
      </c>
      <c r="BA47" s="202">
        <f t="shared" si="114"/>
        <v>0</v>
      </c>
      <c r="BB47" s="202">
        <f t="shared" si="115"/>
        <v>0</v>
      </c>
      <c r="BC47" s="202">
        <f t="shared" si="116"/>
        <v>0</v>
      </c>
      <c r="BD47" s="202">
        <f t="shared" si="117"/>
        <v>0</v>
      </c>
      <c r="BE47" s="202">
        <f t="shared" si="118"/>
        <v>0</v>
      </c>
      <c r="BF47" s="202">
        <f t="shared" si="119"/>
        <v>0</v>
      </c>
      <c r="BG47" s="202">
        <f t="shared" si="120"/>
        <v>0</v>
      </c>
      <c r="BH47" s="202">
        <f t="shared" si="121"/>
        <v>0</v>
      </c>
      <c r="BI47" s="202">
        <f t="shared" si="122"/>
        <v>0</v>
      </c>
      <c r="BJ47" s="202">
        <f t="shared" si="123"/>
        <v>0</v>
      </c>
      <c r="BK47" s="202">
        <f t="shared" si="124"/>
        <v>0</v>
      </c>
      <c r="BL47" s="202">
        <f t="shared" si="125"/>
        <v>0</v>
      </c>
      <c r="BM47" s="202">
        <f t="shared" si="126"/>
        <v>0</v>
      </c>
      <c r="BN47" s="202">
        <f t="shared" si="127"/>
        <v>0</v>
      </c>
      <c r="BO47" s="202">
        <f t="shared" si="128"/>
        <v>0</v>
      </c>
      <c r="BP47" s="202">
        <f t="shared" si="129"/>
        <v>0</v>
      </c>
      <c r="BQ47" s="202">
        <f t="shared" si="130"/>
        <v>0</v>
      </c>
      <c r="BR47" s="202">
        <f t="shared" si="131"/>
        <v>0</v>
      </c>
      <c r="BS47" s="202">
        <f t="shared" si="132"/>
        <v>0</v>
      </c>
      <c r="BT47" s="202">
        <f t="shared" si="133"/>
        <v>0</v>
      </c>
      <c r="BU47" s="202">
        <f t="shared" si="134"/>
        <v>0</v>
      </c>
      <c r="BV47" s="202">
        <f t="shared" si="135"/>
        <v>0</v>
      </c>
      <c r="BW47" s="202">
        <f t="shared" si="136"/>
        <v>0</v>
      </c>
      <c r="BX47" s="202">
        <f t="shared" si="137"/>
        <v>0</v>
      </c>
      <c r="BY47" s="202">
        <f t="shared" si="138"/>
        <v>0</v>
      </c>
      <c r="BZ47" s="202">
        <f t="shared" si="139"/>
        <v>0</v>
      </c>
      <c r="CA47" s="202">
        <f t="shared" si="140"/>
        <v>0</v>
      </c>
      <c r="CB47" s="202">
        <f t="shared" si="141"/>
        <v>0</v>
      </c>
      <c r="CC47" s="202">
        <f t="shared" si="142"/>
        <v>0</v>
      </c>
      <c r="CD47" s="202">
        <f t="shared" si="143"/>
        <v>0</v>
      </c>
      <c r="CE47" s="202">
        <f t="shared" si="144"/>
        <v>0</v>
      </c>
      <c r="CF47" s="202">
        <f t="shared" si="145"/>
        <v>0</v>
      </c>
      <c r="CG47" s="202">
        <f t="shared" si="146"/>
        <v>0</v>
      </c>
      <c r="CH47" s="202">
        <f t="shared" si="147"/>
        <v>0</v>
      </c>
      <c r="CI47" s="202">
        <f t="shared" si="148"/>
        <v>0</v>
      </c>
      <c r="CJ47" s="202">
        <f t="shared" si="149"/>
        <v>0</v>
      </c>
      <c r="CK47" s="202">
        <f t="shared" si="150"/>
        <v>0</v>
      </c>
      <c r="CL47" s="202">
        <f t="shared" si="151"/>
        <v>0</v>
      </c>
      <c r="CM47" s="202">
        <f t="shared" si="152"/>
        <v>0</v>
      </c>
      <c r="CN47" s="202">
        <f t="shared" si="153"/>
        <v>0</v>
      </c>
      <c r="CO47" s="202">
        <f t="shared" si="154"/>
        <v>0</v>
      </c>
      <c r="CP47" s="165">
        <f t="shared" si="155"/>
        <v>0</v>
      </c>
      <c r="CQ47" s="202">
        <f t="shared" si="156"/>
        <v>0</v>
      </c>
      <c r="CR47" s="202">
        <f t="shared" si="157"/>
        <v>0</v>
      </c>
      <c r="CS47" s="202">
        <f t="shared" si="157"/>
        <v>0</v>
      </c>
      <c r="CT47" s="185">
        <f t="shared" si="158"/>
        <v>0</v>
      </c>
      <c r="CU47" s="142">
        <f t="shared" ref="CU47:CU67" si="161">SUM(BA47:CT47)</f>
        <v>0</v>
      </c>
      <c r="CV47" s="195">
        <f t="shared" si="160"/>
        <v>0</v>
      </c>
      <c r="CW47" s="186" t="str">
        <f t="shared" si="110"/>
        <v>ANDREINA FEBRES</v>
      </c>
      <c r="CX47" s="187" t="str">
        <f t="shared" si="111"/>
        <v>IZCC</v>
      </c>
      <c r="CY47" s="9">
        <v>40</v>
      </c>
      <c r="CZ47" s="354">
        <f t="shared" si="109"/>
        <v>0</v>
      </c>
    </row>
    <row r="48" spans="1:104" ht="12.75" x14ac:dyDescent="0.2">
      <c r="A48" s="66" t="str">
        <f t="shared" si="108"/>
        <v xml:space="preserve"> </v>
      </c>
      <c r="B48" s="38" t="s">
        <v>276</v>
      </c>
      <c r="C48" s="64" t="s">
        <v>277</v>
      </c>
      <c r="D48" s="321">
        <v>38976</v>
      </c>
      <c r="E48" s="86" t="str">
        <f t="shared" si="112"/>
        <v>JUV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95">
        <f t="shared" si="113"/>
        <v>0</v>
      </c>
      <c r="BA48" s="202">
        <f t="shared" si="114"/>
        <v>0</v>
      </c>
      <c r="BB48" s="202">
        <f t="shared" si="115"/>
        <v>0</v>
      </c>
      <c r="BC48" s="202">
        <f t="shared" si="116"/>
        <v>0</v>
      </c>
      <c r="BD48" s="202">
        <f t="shared" si="117"/>
        <v>0</v>
      </c>
      <c r="BE48" s="202">
        <f t="shared" si="118"/>
        <v>0</v>
      </c>
      <c r="BF48" s="202">
        <f t="shared" si="119"/>
        <v>0</v>
      </c>
      <c r="BG48" s="202">
        <f t="shared" si="120"/>
        <v>0</v>
      </c>
      <c r="BH48" s="202">
        <f t="shared" si="121"/>
        <v>0</v>
      </c>
      <c r="BI48" s="202">
        <f t="shared" si="122"/>
        <v>0</v>
      </c>
      <c r="BJ48" s="202">
        <f t="shared" si="123"/>
        <v>0</v>
      </c>
      <c r="BK48" s="202">
        <f t="shared" si="124"/>
        <v>0</v>
      </c>
      <c r="BL48" s="202">
        <f t="shared" si="125"/>
        <v>0</v>
      </c>
      <c r="BM48" s="202">
        <f t="shared" si="126"/>
        <v>0</v>
      </c>
      <c r="BN48" s="202">
        <f t="shared" si="127"/>
        <v>0</v>
      </c>
      <c r="BO48" s="202">
        <f t="shared" si="128"/>
        <v>0</v>
      </c>
      <c r="BP48" s="202">
        <f t="shared" si="129"/>
        <v>0</v>
      </c>
      <c r="BQ48" s="202">
        <f t="shared" si="130"/>
        <v>0</v>
      </c>
      <c r="BR48" s="202">
        <f t="shared" si="131"/>
        <v>0</v>
      </c>
      <c r="BS48" s="202">
        <f t="shared" si="132"/>
        <v>0</v>
      </c>
      <c r="BT48" s="202">
        <f t="shared" si="133"/>
        <v>0</v>
      </c>
      <c r="BU48" s="202">
        <f t="shared" si="134"/>
        <v>0</v>
      </c>
      <c r="BV48" s="202">
        <f t="shared" si="135"/>
        <v>0</v>
      </c>
      <c r="BW48" s="202">
        <f t="shared" si="136"/>
        <v>0</v>
      </c>
      <c r="BX48" s="202">
        <f t="shared" si="137"/>
        <v>0</v>
      </c>
      <c r="BY48" s="202">
        <f t="shared" si="138"/>
        <v>0</v>
      </c>
      <c r="BZ48" s="202">
        <f t="shared" si="139"/>
        <v>0</v>
      </c>
      <c r="CA48" s="202">
        <f t="shared" si="140"/>
        <v>0</v>
      </c>
      <c r="CB48" s="202">
        <f t="shared" si="141"/>
        <v>0</v>
      </c>
      <c r="CC48" s="202">
        <f t="shared" si="142"/>
        <v>0</v>
      </c>
      <c r="CD48" s="202">
        <f t="shared" si="143"/>
        <v>0</v>
      </c>
      <c r="CE48" s="202">
        <f t="shared" si="144"/>
        <v>0</v>
      </c>
      <c r="CF48" s="202">
        <f t="shared" si="145"/>
        <v>0</v>
      </c>
      <c r="CG48" s="202">
        <f t="shared" si="146"/>
        <v>0</v>
      </c>
      <c r="CH48" s="202">
        <f t="shared" si="147"/>
        <v>0</v>
      </c>
      <c r="CI48" s="202">
        <f t="shared" si="148"/>
        <v>0</v>
      </c>
      <c r="CJ48" s="202">
        <f t="shared" si="149"/>
        <v>0</v>
      </c>
      <c r="CK48" s="202">
        <f t="shared" si="150"/>
        <v>0</v>
      </c>
      <c r="CL48" s="202">
        <f t="shared" si="151"/>
        <v>0</v>
      </c>
      <c r="CM48" s="202">
        <f t="shared" si="152"/>
        <v>0</v>
      </c>
      <c r="CN48" s="202">
        <f t="shared" si="153"/>
        <v>0</v>
      </c>
      <c r="CO48" s="202">
        <f t="shared" si="154"/>
        <v>0</v>
      </c>
      <c r="CP48" s="165">
        <f t="shared" si="155"/>
        <v>0</v>
      </c>
      <c r="CQ48" s="202">
        <f t="shared" si="156"/>
        <v>0</v>
      </c>
      <c r="CR48" s="202">
        <f t="shared" si="157"/>
        <v>0</v>
      </c>
      <c r="CS48" s="202">
        <f t="shared" si="157"/>
        <v>0</v>
      </c>
      <c r="CT48" s="185">
        <f t="shared" si="158"/>
        <v>0</v>
      </c>
      <c r="CU48" s="142">
        <f t="shared" si="161"/>
        <v>0</v>
      </c>
      <c r="CV48" s="195">
        <f t="shared" si="160"/>
        <v>0</v>
      </c>
      <c r="CW48" s="186" t="str">
        <f t="shared" si="110"/>
        <v>CAMILA CARBALLO</v>
      </c>
      <c r="CX48" s="187" t="str">
        <f t="shared" si="111"/>
        <v>CCM</v>
      </c>
      <c r="CY48" s="9">
        <v>41</v>
      </c>
      <c r="CZ48" s="354">
        <f t="shared" si="109"/>
        <v>0</v>
      </c>
    </row>
    <row r="49" spans="1:104" ht="12.75" x14ac:dyDescent="0.2">
      <c r="A49" s="66" t="str">
        <f t="shared" si="108"/>
        <v xml:space="preserve"> </v>
      </c>
      <c r="B49" s="38" t="s">
        <v>278</v>
      </c>
      <c r="C49" s="64" t="s">
        <v>113</v>
      </c>
      <c r="D49" s="321">
        <v>38818</v>
      </c>
      <c r="E49" s="86" t="str">
        <f t="shared" si="112"/>
        <v>JUV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95">
        <f t="shared" si="113"/>
        <v>0</v>
      </c>
      <c r="BA49" s="202">
        <f t="shared" si="114"/>
        <v>0</v>
      </c>
      <c r="BB49" s="202">
        <f t="shared" si="115"/>
        <v>0</v>
      </c>
      <c r="BC49" s="202">
        <f t="shared" si="116"/>
        <v>0</v>
      </c>
      <c r="BD49" s="202">
        <f t="shared" si="117"/>
        <v>0</v>
      </c>
      <c r="BE49" s="202">
        <f t="shared" si="118"/>
        <v>0</v>
      </c>
      <c r="BF49" s="202">
        <f t="shared" si="119"/>
        <v>0</v>
      </c>
      <c r="BG49" s="202">
        <f t="shared" si="120"/>
        <v>0</v>
      </c>
      <c r="BH49" s="202">
        <f t="shared" si="121"/>
        <v>0</v>
      </c>
      <c r="BI49" s="202">
        <f t="shared" si="122"/>
        <v>0</v>
      </c>
      <c r="BJ49" s="202">
        <f t="shared" si="123"/>
        <v>0</v>
      </c>
      <c r="BK49" s="202">
        <f t="shared" si="124"/>
        <v>0</v>
      </c>
      <c r="BL49" s="202">
        <f t="shared" si="125"/>
        <v>0</v>
      </c>
      <c r="BM49" s="202">
        <f t="shared" si="126"/>
        <v>0</v>
      </c>
      <c r="BN49" s="202">
        <f t="shared" si="127"/>
        <v>0</v>
      </c>
      <c r="BO49" s="202">
        <f t="shared" si="128"/>
        <v>0</v>
      </c>
      <c r="BP49" s="202">
        <f t="shared" si="129"/>
        <v>0</v>
      </c>
      <c r="BQ49" s="202">
        <f t="shared" si="130"/>
        <v>0</v>
      </c>
      <c r="BR49" s="202">
        <f t="shared" si="131"/>
        <v>0</v>
      </c>
      <c r="BS49" s="202">
        <f t="shared" si="132"/>
        <v>0</v>
      </c>
      <c r="BT49" s="202">
        <f t="shared" si="133"/>
        <v>0</v>
      </c>
      <c r="BU49" s="202">
        <f t="shared" si="134"/>
        <v>0</v>
      </c>
      <c r="BV49" s="202">
        <f t="shared" si="135"/>
        <v>0</v>
      </c>
      <c r="BW49" s="202">
        <f t="shared" si="136"/>
        <v>0</v>
      </c>
      <c r="BX49" s="202">
        <f t="shared" si="137"/>
        <v>0</v>
      </c>
      <c r="BY49" s="202">
        <f t="shared" si="138"/>
        <v>0</v>
      </c>
      <c r="BZ49" s="202">
        <f t="shared" si="139"/>
        <v>0</v>
      </c>
      <c r="CA49" s="202">
        <f t="shared" si="140"/>
        <v>0</v>
      </c>
      <c r="CB49" s="202">
        <f t="shared" si="141"/>
        <v>0</v>
      </c>
      <c r="CC49" s="202">
        <f t="shared" si="142"/>
        <v>0</v>
      </c>
      <c r="CD49" s="202">
        <f t="shared" si="143"/>
        <v>0</v>
      </c>
      <c r="CE49" s="202">
        <f t="shared" si="144"/>
        <v>0</v>
      </c>
      <c r="CF49" s="202">
        <f t="shared" si="145"/>
        <v>0</v>
      </c>
      <c r="CG49" s="202">
        <f t="shared" si="146"/>
        <v>0</v>
      </c>
      <c r="CH49" s="202">
        <f t="shared" si="147"/>
        <v>0</v>
      </c>
      <c r="CI49" s="202">
        <f t="shared" si="148"/>
        <v>0</v>
      </c>
      <c r="CJ49" s="202">
        <f t="shared" si="149"/>
        <v>0</v>
      </c>
      <c r="CK49" s="202">
        <f t="shared" si="150"/>
        <v>0</v>
      </c>
      <c r="CL49" s="202">
        <f t="shared" si="151"/>
        <v>0</v>
      </c>
      <c r="CM49" s="202">
        <f t="shared" si="152"/>
        <v>0</v>
      </c>
      <c r="CN49" s="202">
        <f t="shared" si="153"/>
        <v>0</v>
      </c>
      <c r="CO49" s="202">
        <f t="shared" si="154"/>
        <v>0</v>
      </c>
      <c r="CP49" s="165">
        <f t="shared" si="155"/>
        <v>0</v>
      </c>
      <c r="CQ49" s="202">
        <f t="shared" si="156"/>
        <v>0</v>
      </c>
      <c r="CR49" s="202">
        <f t="shared" si="157"/>
        <v>0</v>
      </c>
      <c r="CS49" s="202">
        <f t="shared" si="157"/>
        <v>0</v>
      </c>
      <c r="CT49" s="185">
        <f t="shared" si="158"/>
        <v>0</v>
      </c>
      <c r="CU49" s="142">
        <f t="shared" si="161"/>
        <v>0</v>
      </c>
      <c r="CV49" s="195">
        <f t="shared" si="160"/>
        <v>0</v>
      </c>
      <c r="CW49" s="186" t="str">
        <f t="shared" si="110"/>
        <v>CLEMENTINA LAURIA</v>
      </c>
      <c r="CX49" s="187" t="str">
        <f t="shared" si="111"/>
        <v>LCC</v>
      </c>
      <c r="CY49" s="9">
        <v>42</v>
      </c>
      <c r="CZ49" s="354">
        <f t="shared" si="109"/>
        <v>0</v>
      </c>
    </row>
    <row r="50" spans="1:104" ht="12.75" x14ac:dyDescent="0.2">
      <c r="A50" s="66" t="str">
        <f t="shared" si="108"/>
        <v xml:space="preserve"> </v>
      </c>
      <c r="B50" s="38" t="s">
        <v>279</v>
      </c>
      <c r="C50" s="64" t="s">
        <v>251</v>
      </c>
      <c r="D50" s="321">
        <v>38968</v>
      </c>
      <c r="E50" s="86" t="str">
        <f t="shared" si="112"/>
        <v>JUV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95">
        <f t="shared" si="113"/>
        <v>0</v>
      </c>
      <c r="BA50" s="202">
        <f t="shared" si="114"/>
        <v>0</v>
      </c>
      <c r="BB50" s="202">
        <f t="shared" si="115"/>
        <v>0</v>
      </c>
      <c r="BC50" s="202">
        <f t="shared" si="116"/>
        <v>0</v>
      </c>
      <c r="BD50" s="202">
        <f t="shared" si="117"/>
        <v>0</v>
      </c>
      <c r="BE50" s="202">
        <f t="shared" si="118"/>
        <v>0</v>
      </c>
      <c r="BF50" s="202">
        <f t="shared" si="119"/>
        <v>0</v>
      </c>
      <c r="BG50" s="202">
        <f t="shared" si="120"/>
        <v>0</v>
      </c>
      <c r="BH50" s="202">
        <f t="shared" si="121"/>
        <v>0</v>
      </c>
      <c r="BI50" s="202">
        <f t="shared" si="122"/>
        <v>0</v>
      </c>
      <c r="BJ50" s="202">
        <f t="shared" si="123"/>
        <v>0</v>
      </c>
      <c r="BK50" s="202">
        <f t="shared" si="124"/>
        <v>0</v>
      </c>
      <c r="BL50" s="202">
        <f t="shared" si="125"/>
        <v>0</v>
      </c>
      <c r="BM50" s="202">
        <f t="shared" si="126"/>
        <v>0</v>
      </c>
      <c r="BN50" s="202">
        <f t="shared" si="127"/>
        <v>0</v>
      </c>
      <c r="BO50" s="202">
        <f t="shared" si="128"/>
        <v>0</v>
      </c>
      <c r="BP50" s="202">
        <f t="shared" si="129"/>
        <v>0</v>
      </c>
      <c r="BQ50" s="202">
        <f t="shared" si="130"/>
        <v>0</v>
      </c>
      <c r="BR50" s="202">
        <f t="shared" si="131"/>
        <v>0</v>
      </c>
      <c r="BS50" s="202">
        <f t="shared" si="132"/>
        <v>0</v>
      </c>
      <c r="BT50" s="202">
        <f t="shared" si="133"/>
        <v>0</v>
      </c>
      <c r="BU50" s="202">
        <f t="shared" si="134"/>
        <v>0</v>
      </c>
      <c r="BV50" s="202">
        <f t="shared" si="135"/>
        <v>0</v>
      </c>
      <c r="BW50" s="202">
        <f t="shared" si="136"/>
        <v>0</v>
      </c>
      <c r="BX50" s="202">
        <f t="shared" si="137"/>
        <v>0</v>
      </c>
      <c r="BY50" s="202">
        <f t="shared" si="138"/>
        <v>0</v>
      </c>
      <c r="BZ50" s="202">
        <f t="shared" si="139"/>
        <v>0</v>
      </c>
      <c r="CA50" s="202">
        <f t="shared" si="140"/>
        <v>0</v>
      </c>
      <c r="CB50" s="202">
        <f t="shared" si="141"/>
        <v>0</v>
      </c>
      <c r="CC50" s="202">
        <f t="shared" si="142"/>
        <v>0</v>
      </c>
      <c r="CD50" s="202">
        <f t="shared" si="143"/>
        <v>0</v>
      </c>
      <c r="CE50" s="202">
        <f t="shared" si="144"/>
        <v>0</v>
      </c>
      <c r="CF50" s="202">
        <f t="shared" si="145"/>
        <v>0</v>
      </c>
      <c r="CG50" s="202">
        <f t="shared" si="146"/>
        <v>0</v>
      </c>
      <c r="CH50" s="202">
        <f t="shared" si="147"/>
        <v>0</v>
      </c>
      <c r="CI50" s="202">
        <f t="shared" si="148"/>
        <v>0</v>
      </c>
      <c r="CJ50" s="202">
        <f t="shared" si="149"/>
        <v>0</v>
      </c>
      <c r="CK50" s="202">
        <f t="shared" si="150"/>
        <v>0</v>
      </c>
      <c r="CL50" s="202">
        <f t="shared" si="151"/>
        <v>0</v>
      </c>
      <c r="CM50" s="202">
        <f t="shared" si="152"/>
        <v>0</v>
      </c>
      <c r="CN50" s="202">
        <f t="shared" si="153"/>
        <v>0</v>
      </c>
      <c r="CO50" s="202">
        <f t="shared" si="154"/>
        <v>0</v>
      </c>
      <c r="CP50" s="165">
        <f t="shared" si="155"/>
        <v>0</v>
      </c>
      <c r="CQ50" s="202">
        <f t="shared" si="156"/>
        <v>0</v>
      </c>
      <c r="CR50" s="202">
        <f t="shared" si="157"/>
        <v>0</v>
      </c>
      <c r="CS50" s="202">
        <f t="shared" si="157"/>
        <v>0</v>
      </c>
      <c r="CT50" s="185">
        <f t="shared" si="158"/>
        <v>0</v>
      </c>
      <c r="CU50" s="142">
        <f t="shared" si="161"/>
        <v>0</v>
      </c>
      <c r="CV50" s="195">
        <f t="shared" si="160"/>
        <v>0</v>
      </c>
      <c r="CW50" s="186" t="str">
        <f t="shared" si="110"/>
        <v>JENIFER DARTHENAY</v>
      </c>
      <c r="CX50" s="187" t="str">
        <f t="shared" si="111"/>
        <v>CSV</v>
      </c>
      <c r="CY50" s="9">
        <v>43</v>
      </c>
      <c r="CZ50" s="354">
        <f t="shared" si="109"/>
        <v>0</v>
      </c>
    </row>
    <row r="51" spans="1:104" ht="12.75" x14ac:dyDescent="0.2">
      <c r="A51" s="66" t="str">
        <f t="shared" si="108"/>
        <v xml:space="preserve"> </v>
      </c>
      <c r="B51" s="38" t="s">
        <v>280</v>
      </c>
      <c r="C51" s="64" t="s">
        <v>113</v>
      </c>
      <c r="D51" s="368">
        <v>38859</v>
      </c>
      <c r="E51" s="86" t="str">
        <f t="shared" si="112"/>
        <v>JUV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95">
        <f t="shared" si="113"/>
        <v>0</v>
      </c>
      <c r="BA51" s="185">
        <f t="shared" si="114"/>
        <v>0</v>
      </c>
      <c r="BB51" s="185">
        <f t="shared" si="115"/>
        <v>0</v>
      </c>
      <c r="BC51" s="185">
        <f t="shared" si="116"/>
        <v>0</v>
      </c>
      <c r="BD51" s="185">
        <f t="shared" si="117"/>
        <v>0</v>
      </c>
      <c r="BE51" s="185">
        <f t="shared" si="118"/>
        <v>0</v>
      </c>
      <c r="BF51" s="185">
        <f t="shared" si="119"/>
        <v>0</v>
      </c>
      <c r="BG51" s="185">
        <f t="shared" si="120"/>
        <v>0</v>
      </c>
      <c r="BH51" s="185">
        <f t="shared" si="121"/>
        <v>0</v>
      </c>
      <c r="BI51" s="185">
        <f t="shared" si="122"/>
        <v>0</v>
      </c>
      <c r="BJ51" s="185">
        <f t="shared" si="123"/>
        <v>0</v>
      </c>
      <c r="BK51" s="185">
        <f t="shared" si="124"/>
        <v>0</v>
      </c>
      <c r="BL51" s="185">
        <f t="shared" si="125"/>
        <v>0</v>
      </c>
      <c r="BM51" s="185">
        <f t="shared" si="126"/>
        <v>0</v>
      </c>
      <c r="BN51" s="185">
        <f t="shared" si="127"/>
        <v>0</v>
      </c>
      <c r="BO51" s="185">
        <f t="shared" si="128"/>
        <v>0</v>
      </c>
      <c r="BP51" s="185">
        <f t="shared" si="129"/>
        <v>0</v>
      </c>
      <c r="BQ51" s="185">
        <f t="shared" si="130"/>
        <v>0</v>
      </c>
      <c r="BR51" s="185">
        <f t="shared" si="131"/>
        <v>0</v>
      </c>
      <c r="BS51" s="185">
        <f t="shared" si="132"/>
        <v>0</v>
      </c>
      <c r="BT51" s="185">
        <f t="shared" si="133"/>
        <v>0</v>
      </c>
      <c r="BU51" s="185">
        <f t="shared" si="134"/>
        <v>0</v>
      </c>
      <c r="BV51" s="185">
        <f t="shared" si="135"/>
        <v>0</v>
      </c>
      <c r="BW51" s="185">
        <f t="shared" si="136"/>
        <v>0</v>
      </c>
      <c r="BX51" s="185">
        <f t="shared" si="137"/>
        <v>0</v>
      </c>
      <c r="BY51" s="185">
        <f t="shared" si="138"/>
        <v>0</v>
      </c>
      <c r="BZ51" s="185">
        <f t="shared" si="139"/>
        <v>0</v>
      </c>
      <c r="CA51" s="185">
        <f t="shared" si="140"/>
        <v>0</v>
      </c>
      <c r="CB51" s="185">
        <f t="shared" si="141"/>
        <v>0</v>
      </c>
      <c r="CC51" s="185">
        <f t="shared" si="142"/>
        <v>0</v>
      </c>
      <c r="CD51" s="185">
        <f t="shared" si="143"/>
        <v>0</v>
      </c>
      <c r="CE51" s="185">
        <f t="shared" si="144"/>
        <v>0</v>
      </c>
      <c r="CF51" s="185">
        <f t="shared" si="145"/>
        <v>0</v>
      </c>
      <c r="CG51" s="185">
        <f t="shared" si="146"/>
        <v>0</v>
      </c>
      <c r="CH51" s="185">
        <f t="shared" si="147"/>
        <v>0</v>
      </c>
      <c r="CI51" s="185">
        <f t="shared" si="148"/>
        <v>0</v>
      </c>
      <c r="CJ51" s="185">
        <f t="shared" si="149"/>
        <v>0</v>
      </c>
      <c r="CK51" s="185">
        <f t="shared" si="150"/>
        <v>0</v>
      </c>
      <c r="CL51" s="185">
        <f t="shared" si="151"/>
        <v>0</v>
      </c>
      <c r="CM51" s="185">
        <f t="shared" si="152"/>
        <v>0</v>
      </c>
      <c r="CN51" s="185">
        <f t="shared" si="153"/>
        <v>0</v>
      </c>
      <c r="CO51" s="185">
        <f t="shared" si="154"/>
        <v>0</v>
      </c>
      <c r="CP51" s="165">
        <f t="shared" si="155"/>
        <v>0</v>
      </c>
      <c r="CQ51" s="202">
        <f t="shared" si="156"/>
        <v>0</v>
      </c>
      <c r="CR51" s="202">
        <f t="shared" si="157"/>
        <v>0</v>
      </c>
      <c r="CS51" s="202">
        <f t="shared" si="157"/>
        <v>0</v>
      </c>
      <c r="CT51" s="185">
        <f t="shared" si="158"/>
        <v>0</v>
      </c>
      <c r="CU51" s="142">
        <f t="shared" si="161"/>
        <v>0</v>
      </c>
      <c r="CV51" s="195">
        <f t="shared" si="160"/>
        <v>0</v>
      </c>
      <c r="CW51" s="186" t="str">
        <f t="shared" si="110"/>
        <v>JERAK ATHINA</v>
      </c>
      <c r="CX51" s="187" t="str">
        <f t="shared" si="111"/>
        <v>LCC</v>
      </c>
      <c r="CY51" s="9">
        <v>44</v>
      </c>
      <c r="CZ51" s="354">
        <f t="shared" si="109"/>
        <v>0</v>
      </c>
    </row>
    <row r="52" spans="1:104" ht="12.75" x14ac:dyDescent="0.2">
      <c r="A52" s="66" t="str">
        <f t="shared" si="108"/>
        <v xml:space="preserve"> </v>
      </c>
      <c r="B52" s="38" t="s">
        <v>281</v>
      </c>
      <c r="C52" s="64" t="s">
        <v>103</v>
      </c>
      <c r="D52" s="321">
        <v>38740</v>
      </c>
      <c r="E52" s="86" t="str">
        <f t="shared" si="112"/>
        <v>JUV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95">
        <f t="shared" si="113"/>
        <v>0</v>
      </c>
      <c r="BA52" s="202">
        <f t="shared" si="114"/>
        <v>0</v>
      </c>
      <c r="BB52" s="202">
        <f t="shared" si="115"/>
        <v>0</v>
      </c>
      <c r="BC52" s="202">
        <f t="shared" si="116"/>
        <v>0</v>
      </c>
      <c r="BD52" s="202">
        <f t="shared" si="117"/>
        <v>0</v>
      </c>
      <c r="BE52" s="202">
        <f t="shared" si="118"/>
        <v>0</v>
      </c>
      <c r="BF52" s="202">
        <f t="shared" si="119"/>
        <v>0</v>
      </c>
      <c r="BG52" s="202">
        <f t="shared" si="120"/>
        <v>0</v>
      </c>
      <c r="BH52" s="202">
        <f t="shared" si="121"/>
        <v>0</v>
      </c>
      <c r="BI52" s="202">
        <f t="shared" si="122"/>
        <v>0</v>
      </c>
      <c r="BJ52" s="202">
        <f t="shared" si="123"/>
        <v>0</v>
      </c>
      <c r="BK52" s="202">
        <f t="shared" si="124"/>
        <v>0</v>
      </c>
      <c r="BL52" s="202">
        <f t="shared" si="125"/>
        <v>0</v>
      </c>
      <c r="BM52" s="202">
        <f t="shared" si="126"/>
        <v>0</v>
      </c>
      <c r="BN52" s="202">
        <f t="shared" si="127"/>
        <v>0</v>
      </c>
      <c r="BO52" s="202">
        <f t="shared" si="128"/>
        <v>0</v>
      </c>
      <c r="BP52" s="202">
        <f t="shared" si="129"/>
        <v>0</v>
      </c>
      <c r="BQ52" s="202">
        <f t="shared" si="130"/>
        <v>0</v>
      </c>
      <c r="BR52" s="202">
        <f t="shared" si="131"/>
        <v>0</v>
      </c>
      <c r="BS52" s="202">
        <f t="shared" si="132"/>
        <v>0</v>
      </c>
      <c r="BT52" s="202">
        <f t="shared" si="133"/>
        <v>0</v>
      </c>
      <c r="BU52" s="202">
        <f t="shared" si="134"/>
        <v>0</v>
      </c>
      <c r="BV52" s="202">
        <f t="shared" si="135"/>
        <v>0</v>
      </c>
      <c r="BW52" s="202">
        <f t="shared" si="136"/>
        <v>0</v>
      </c>
      <c r="BX52" s="202">
        <f t="shared" si="137"/>
        <v>0</v>
      </c>
      <c r="BY52" s="202">
        <f t="shared" si="138"/>
        <v>0</v>
      </c>
      <c r="BZ52" s="202">
        <f t="shared" si="139"/>
        <v>0</v>
      </c>
      <c r="CA52" s="202">
        <f t="shared" si="140"/>
        <v>0</v>
      </c>
      <c r="CB52" s="202">
        <f t="shared" si="141"/>
        <v>0</v>
      </c>
      <c r="CC52" s="202">
        <f t="shared" si="142"/>
        <v>0</v>
      </c>
      <c r="CD52" s="202">
        <f t="shared" si="143"/>
        <v>0</v>
      </c>
      <c r="CE52" s="202">
        <f t="shared" si="144"/>
        <v>0</v>
      </c>
      <c r="CF52" s="202">
        <f t="shared" si="145"/>
        <v>0</v>
      </c>
      <c r="CG52" s="202">
        <f t="shared" si="146"/>
        <v>0</v>
      </c>
      <c r="CH52" s="202">
        <f t="shared" si="147"/>
        <v>0</v>
      </c>
      <c r="CI52" s="202">
        <f t="shared" si="148"/>
        <v>0</v>
      </c>
      <c r="CJ52" s="202">
        <f t="shared" si="149"/>
        <v>0</v>
      </c>
      <c r="CK52" s="202">
        <f t="shared" si="150"/>
        <v>0</v>
      </c>
      <c r="CL52" s="202">
        <f t="shared" si="151"/>
        <v>0</v>
      </c>
      <c r="CM52" s="202">
        <f t="shared" si="152"/>
        <v>0</v>
      </c>
      <c r="CN52" s="202">
        <f t="shared" si="153"/>
        <v>0</v>
      </c>
      <c r="CO52" s="202">
        <f t="shared" si="154"/>
        <v>0</v>
      </c>
      <c r="CP52" s="165">
        <f t="shared" si="155"/>
        <v>0</v>
      </c>
      <c r="CQ52" s="202">
        <f t="shared" si="156"/>
        <v>0</v>
      </c>
      <c r="CR52" s="202">
        <f t="shared" si="157"/>
        <v>0</v>
      </c>
      <c r="CS52" s="202">
        <f t="shared" si="157"/>
        <v>0</v>
      </c>
      <c r="CT52" s="185">
        <f t="shared" si="158"/>
        <v>0</v>
      </c>
      <c r="CU52" s="142">
        <f t="shared" si="161"/>
        <v>0</v>
      </c>
      <c r="CV52" s="195">
        <f t="shared" si="160"/>
        <v>0</v>
      </c>
      <c r="CW52" s="186" t="str">
        <f t="shared" si="110"/>
        <v>MARCELA DI INARDO</v>
      </c>
      <c r="CX52" s="187" t="str">
        <f t="shared" si="111"/>
        <v>IZCC</v>
      </c>
      <c r="CY52" s="9">
        <v>45</v>
      </c>
      <c r="CZ52" s="354">
        <f t="shared" ref="CZ52:CZ56" si="162">+IF(CV52=0,0,IF(CV52&gt;8,CU52/8,CU52/CV52))</f>
        <v>0</v>
      </c>
    </row>
    <row r="53" spans="1:104" ht="12.75" x14ac:dyDescent="0.2">
      <c r="A53" s="66" t="str">
        <f t="shared" si="108"/>
        <v xml:space="preserve"> </v>
      </c>
      <c r="B53" s="38" t="s">
        <v>282</v>
      </c>
      <c r="C53" s="64" t="s">
        <v>122</v>
      </c>
      <c r="D53" s="321">
        <v>38893</v>
      </c>
      <c r="E53" s="86" t="str">
        <f t="shared" si="112"/>
        <v>JUV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95">
        <f t="shared" si="113"/>
        <v>0</v>
      </c>
      <c r="BA53" s="202">
        <f t="shared" si="114"/>
        <v>0</v>
      </c>
      <c r="BB53" s="202">
        <f t="shared" si="115"/>
        <v>0</v>
      </c>
      <c r="BC53" s="202">
        <f t="shared" si="116"/>
        <v>0</v>
      </c>
      <c r="BD53" s="202">
        <f t="shared" si="117"/>
        <v>0</v>
      </c>
      <c r="BE53" s="202">
        <f t="shared" si="118"/>
        <v>0</v>
      </c>
      <c r="BF53" s="202">
        <f t="shared" si="119"/>
        <v>0</v>
      </c>
      <c r="BG53" s="202">
        <f t="shared" si="120"/>
        <v>0</v>
      </c>
      <c r="BH53" s="202">
        <f t="shared" si="121"/>
        <v>0</v>
      </c>
      <c r="BI53" s="202">
        <f t="shared" si="122"/>
        <v>0</v>
      </c>
      <c r="BJ53" s="202">
        <f t="shared" si="123"/>
        <v>0</v>
      </c>
      <c r="BK53" s="202">
        <f t="shared" si="124"/>
        <v>0</v>
      </c>
      <c r="BL53" s="202">
        <f t="shared" si="125"/>
        <v>0</v>
      </c>
      <c r="BM53" s="202">
        <f t="shared" si="126"/>
        <v>0</v>
      </c>
      <c r="BN53" s="202">
        <f t="shared" si="127"/>
        <v>0</v>
      </c>
      <c r="BO53" s="202">
        <f t="shared" si="128"/>
        <v>0</v>
      </c>
      <c r="BP53" s="202">
        <f t="shared" si="129"/>
        <v>0</v>
      </c>
      <c r="BQ53" s="202">
        <f t="shared" si="130"/>
        <v>0</v>
      </c>
      <c r="BR53" s="202">
        <f t="shared" si="131"/>
        <v>0</v>
      </c>
      <c r="BS53" s="202">
        <f t="shared" si="132"/>
        <v>0</v>
      </c>
      <c r="BT53" s="202">
        <f t="shared" si="133"/>
        <v>0</v>
      </c>
      <c r="BU53" s="202">
        <f t="shared" si="134"/>
        <v>0</v>
      </c>
      <c r="BV53" s="202">
        <f t="shared" si="135"/>
        <v>0</v>
      </c>
      <c r="BW53" s="202">
        <f t="shared" si="136"/>
        <v>0</v>
      </c>
      <c r="BX53" s="202">
        <f t="shared" si="137"/>
        <v>0</v>
      </c>
      <c r="BY53" s="202">
        <f t="shared" si="138"/>
        <v>0</v>
      </c>
      <c r="BZ53" s="202">
        <f t="shared" si="139"/>
        <v>0</v>
      </c>
      <c r="CA53" s="202">
        <f t="shared" si="140"/>
        <v>0</v>
      </c>
      <c r="CB53" s="202">
        <f t="shared" si="141"/>
        <v>0</v>
      </c>
      <c r="CC53" s="202">
        <f t="shared" si="142"/>
        <v>0</v>
      </c>
      <c r="CD53" s="202">
        <f t="shared" si="143"/>
        <v>0</v>
      </c>
      <c r="CE53" s="202">
        <f t="shared" si="144"/>
        <v>0</v>
      </c>
      <c r="CF53" s="202">
        <f t="shared" si="145"/>
        <v>0</v>
      </c>
      <c r="CG53" s="202">
        <f t="shared" si="146"/>
        <v>0</v>
      </c>
      <c r="CH53" s="202">
        <f t="shared" si="147"/>
        <v>0</v>
      </c>
      <c r="CI53" s="202">
        <f t="shared" si="148"/>
        <v>0</v>
      </c>
      <c r="CJ53" s="202">
        <f t="shared" si="149"/>
        <v>0</v>
      </c>
      <c r="CK53" s="202">
        <f t="shared" si="150"/>
        <v>0</v>
      </c>
      <c r="CL53" s="202">
        <f t="shared" si="151"/>
        <v>0</v>
      </c>
      <c r="CM53" s="202">
        <f t="shared" si="152"/>
        <v>0</v>
      </c>
      <c r="CN53" s="202">
        <f t="shared" si="153"/>
        <v>0</v>
      </c>
      <c r="CO53" s="202">
        <f t="shared" si="154"/>
        <v>0</v>
      </c>
      <c r="CP53" s="165">
        <f t="shared" si="155"/>
        <v>0</v>
      </c>
      <c r="CQ53" s="202">
        <f t="shared" si="156"/>
        <v>0</v>
      </c>
      <c r="CR53" s="202">
        <f t="shared" si="157"/>
        <v>0</v>
      </c>
      <c r="CS53" s="202">
        <f t="shared" si="157"/>
        <v>0</v>
      </c>
      <c r="CT53" s="185">
        <f t="shared" si="158"/>
        <v>0</v>
      </c>
      <c r="CU53" s="142">
        <f t="shared" si="161"/>
        <v>0</v>
      </c>
      <c r="CV53" s="195">
        <f t="shared" si="160"/>
        <v>0</v>
      </c>
      <c r="CW53" s="186" t="str">
        <f t="shared" si="110"/>
        <v>MARCELA GUERRA L</v>
      </c>
      <c r="CX53" s="187" t="str">
        <f t="shared" si="111"/>
        <v>JGC</v>
      </c>
      <c r="CY53" s="9">
        <v>46</v>
      </c>
      <c r="CZ53" s="354">
        <f t="shared" si="162"/>
        <v>0</v>
      </c>
    </row>
    <row r="54" spans="1:104" ht="12.75" x14ac:dyDescent="0.2">
      <c r="A54" s="66" t="str">
        <f t="shared" si="108"/>
        <v xml:space="preserve"> </v>
      </c>
      <c r="B54" s="38" t="s">
        <v>283</v>
      </c>
      <c r="C54" s="64" t="s">
        <v>103</v>
      </c>
      <c r="D54" s="321">
        <v>39676</v>
      </c>
      <c r="E54" s="86" t="str">
        <f t="shared" si="112"/>
        <v>PJUV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95">
        <f t="shared" si="113"/>
        <v>0</v>
      </c>
      <c r="BA54" s="202">
        <f t="shared" si="114"/>
        <v>0</v>
      </c>
      <c r="BB54" s="202">
        <f t="shared" si="115"/>
        <v>0</v>
      </c>
      <c r="BC54" s="202">
        <f t="shared" si="116"/>
        <v>0</v>
      </c>
      <c r="BD54" s="202">
        <f t="shared" si="117"/>
        <v>0</v>
      </c>
      <c r="BE54" s="202">
        <f t="shared" si="118"/>
        <v>0</v>
      </c>
      <c r="BF54" s="202">
        <f t="shared" si="119"/>
        <v>0</v>
      </c>
      <c r="BG54" s="202">
        <f t="shared" si="120"/>
        <v>0</v>
      </c>
      <c r="BH54" s="202">
        <f t="shared" si="121"/>
        <v>0</v>
      </c>
      <c r="BI54" s="202">
        <f t="shared" si="122"/>
        <v>0</v>
      </c>
      <c r="BJ54" s="202">
        <f t="shared" si="123"/>
        <v>0</v>
      </c>
      <c r="BK54" s="202">
        <f t="shared" si="124"/>
        <v>0</v>
      </c>
      <c r="BL54" s="202">
        <f t="shared" si="125"/>
        <v>0</v>
      </c>
      <c r="BM54" s="202">
        <f t="shared" si="126"/>
        <v>0</v>
      </c>
      <c r="BN54" s="202">
        <f t="shared" si="127"/>
        <v>0</v>
      </c>
      <c r="BO54" s="202">
        <f t="shared" si="128"/>
        <v>0</v>
      </c>
      <c r="BP54" s="202">
        <f t="shared" si="129"/>
        <v>0</v>
      </c>
      <c r="BQ54" s="202">
        <f t="shared" si="130"/>
        <v>0</v>
      </c>
      <c r="BR54" s="202">
        <f t="shared" si="131"/>
        <v>0</v>
      </c>
      <c r="BS54" s="202">
        <f t="shared" si="132"/>
        <v>0</v>
      </c>
      <c r="BT54" s="202">
        <f t="shared" si="133"/>
        <v>0</v>
      </c>
      <c r="BU54" s="202">
        <f t="shared" si="134"/>
        <v>0</v>
      </c>
      <c r="BV54" s="202">
        <f t="shared" si="135"/>
        <v>0</v>
      </c>
      <c r="BW54" s="202">
        <f t="shared" si="136"/>
        <v>0</v>
      </c>
      <c r="BX54" s="202">
        <f t="shared" si="137"/>
        <v>0</v>
      </c>
      <c r="BY54" s="202">
        <f t="shared" si="138"/>
        <v>0</v>
      </c>
      <c r="BZ54" s="202">
        <f t="shared" si="139"/>
        <v>0</v>
      </c>
      <c r="CA54" s="202">
        <f t="shared" si="140"/>
        <v>0</v>
      </c>
      <c r="CB54" s="202">
        <f t="shared" si="141"/>
        <v>0</v>
      </c>
      <c r="CC54" s="202">
        <f t="shared" si="142"/>
        <v>0</v>
      </c>
      <c r="CD54" s="202">
        <f t="shared" si="143"/>
        <v>0</v>
      </c>
      <c r="CE54" s="202">
        <f t="shared" si="144"/>
        <v>0</v>
      </c>
      <c r="CF54" s="202">
        <f t="shared" si="145"/>
        <v>0</v>
      </c>
      <c r="CG54" s="202">
        <f t="shared" si="146"/>
        <v>0</v>
      </c>
      <c r="CH54" s="202">
        <f t="shared" si="147"/>
        <v>0</v>
      </c>
      <c r="CI54" s="202">
        <f t="shared" si="148"/>
        <v>0</v>
      </c>
      <c r="CJ54" s="202">
        <f t="shared" si="149"/>
        <v>0</v>
      </c>
      <c r="CK54" s="202">
        <f t="shared" si="150"/>
        <v>0</v>
      </c>
      <c r="CL54" s="202">
        <f t="shared" si="151"/>
        <v>0</v>
      </c>
      <c r="CM54" s="202">
        <f t="shared" si="152"/>
        <v>0</v>
      </c>
      <c r="CN54" s="202">
        <f t="shared" si="153"/>
        <v>0</v>
      </c>
      <c r="CO54" s="202">
        <f t="shared" si="154"/>
        <v>0</v>
      </c>
      <c r="CP54" s="165">
        <f t="shared" si="155"/>
        <v>0</v>
      </c>
      <c r="CQ54" s="202">
        <f t="shared" si="156"/>
        <v>0</v>
      </c>
      <c r="CR54" s="202">
        <f t="shared" si="157"/>
        <v>0</v>
      </c>
      <c r="CS54" s="202">
        <f t="shared" si="157"/>
        <v>0</v>
      </c>
      <c r="CT54" s="185">
        <f t="shared" si="158"/>
        <v>0</v>
      </c>
      <c r="CU54" s="142">
        <f t="shared" si="161"/>
        <v>0</v>
      </c>
      <c r="CV54" s="195">
        <f t="shared" si="160"/>
        <v>0</v>
      </c>
      <c r="CW54" s="186" t="str">
        <f t="shared" si="110"/>
        <v>MARIA E JORDAN PADILLA</v>
      </c>
      <c r="CX54" s="187" t="str">
        <f t="shared" si="111"/>
        <v>IZCC</v>
      </c>
      <c r="CY54" s="9">
        <v>47</v>
      </c>
      <c r="CZ54" s="354">
        <f t="shared" si="162"/>
        <v>0</v>
      </c>
    </row>
    <row r="55" spans="1:104" ht="12.75" x14ac:dyDescent="0.2">
      <c r="A55" s="66" t="str">
        <f t="shared" si="108"/>
        <v xml:space="preserve"> </v>
      </c>
      <c r="B55" s="38" t="s">
        <v>284</v>
      </c>
      <c r="C55" s="64" t="s">
        <v>277</v>
      </c>
      <c r="D55" s="321">
        <v>38780</v>
      </c>
      <c r="E55" s="86" t="str">
        <f t="shared" si="112"/>
        <v>JUV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95">
        <f t="shared" si="113"/>
        <v>0</v>
      </c>
      <c r="BA55" s="202">
        <f t="shared" si="114"/>
        <v>0</v>
      </c>
      <c r="BB55" s="202">
        <f t="shared" si="115"/>
        <v>0</v>
      </c>
      <c r="BC55" s="202">
        <f t="shared" si="116"/>
        <v>0</v>
      </c>
      <c r="BD55" s="202">
        <f t="shared" si="117"/>
        <v>0</v>
      </c>
      <c r="BE55" s="202">
        <f t="shared" si="118"/>
        <v>0</v>
      </c>
      <c r="BF55" s="202">
        <f t="shared" si="119"/>
        <v>0</v>
      </c>
      <c r="BG55" s="202">
        <f t="shared" si="120"/>
        <v>0</v>
      </c>
      <c r="BH55" s="202">
        <f t="shared" si="121"/>
        <v>0</v>
      </c>
      <c r="BI55" s="202">
        <f t="shared" si="122"/>
        <v>0</v>
      </c>
      <c r="BJ55" s="202">
        <f t="shared" si="123"/>
        <v>0</v>
      </c>
      <c r="BK55" s="202">
        <f t="shared" si="124"/>
        <v>0</v>
      </c>
      <c r="BL55" s="202">
        <f t="shared" si="125"/>
        <v>0</v>
      </c>
      <c r="BM55" s="202">
        <f t="shared" si="126"/>
        <v>0</v>
      </c>
      <c r="BN55" s="202">
        <f t="shared" si="127"/>
        <v>0</v>
      </c>
      <c r="BO55" s="202">
        <f t="shared" si="128"/>
        <v>0</v>
      </c>
      <c r="BP55" s="202">
        <f t="shared" si="129"/>
        <v>0</v>
      </c>
      <c r="BQ55" s="202">
        <f t="shared" si="130"/>
        <v>0</v>
      </c>
      <c r="BR55" s="202">
        <f t="shared" si="131"/>
        <v>0</v>
      </c>
      <c r="BS55" s="202">
        <f t="shared" si="132"/>
        <v>0</v>
      </c>
      <c r="BT55" s="202">
        <f t="shared" si="133"/>
        <v>0</v>
      </c>
      <c r="BU55" s="202">
        <f t="shared" si="134"/>
        <v>0</v>
      </c>
      <c r="BV55" s="202">
        <f t="shared" si="135"/>
        <v>0</v>
      </c>
      <c r="BW55" s="202">
        <f t="shared" si="136"/>
        <v>0</v>
      </c>
      <c r="BX55" s="202">
        <f t="shared" si="137"/>
        <v>0</v>
      </c>
      <c r="BY55" s="202">
        <f t="shared" si="138"/>
        <v>0</v>
      </c>
      <c r="BZ55" s="202">
        <f t="shared" si="139"/>
        <v>0</v>
      </c>
      <c r="CA55" s="202">
        <f t="shared" si="140"/>
        <v>0</v>
      </c>
      <c r="CB55" s="202">
        <f t="shared" si="141"/>
        <v>0</v>
      </c>
      <c r="CC55" s="202">
        <f t="shared" si="142"/>
        <v>0</v>
      </c>
      <c r="CD55" s="202">
        <f t="shared" si="143"/>
        <v>0</v>
      </c>
      <c r="CE55" s="202">
        <f t="shared" si="144"/>
        <v>0</v>
      </c>
      <c r="CF55" s="202">
        <f t="shared" si="145"/>
        <v>0</v>
      </c>
      <c r="CG55" s="202">
        <f t="shared" si="146"/>
        <v>0</v>
      </c>
      <c r="CH55" s="202">
        <f t="shared" si="147"/>
        <v>0</v>
      </c>
      <c r="CI55" s="202">
        <f t="shared" si="148"/>
        <v>0</v>
      </c>
      <c r="CJ55" s="202">
        <f t="shared" si="149"/>
        <v>0</v>
      </c>
      <c r="CK55" s="202">
        <f t="shared" si="150"/>
        <v>0</v>
      </c>
      <c r="CL55" s="202">
        <f t="shared" si="151"/>
        <v>0</v>
      </c>
      <c r="CM55" s="202">
        <f t="shared" si="152"/>
        <v>0</v>
      </c>
      <c r="CN55" s="202">
        <f t="shared" si="153"/>
        <v>0</v>
      </c>
      <c r="CO55" s="202">
        <f t="shared" si="154"/>
        <v>0</v>
      </c>
      <c r="CP55" s="165">
        <f t="shared" si="155"/>
        <v>0</v>
      </c>
      <c r="CQ55" s="202">
        <f t="shared" si="156"/>
        <v>0</v>
      </c>
      <c r="CR55" s="202">
        <f t="shared" si="157"/>
        <v>0</v>
      </c>
      <c r="CS55" s="202">
        <f t="shared" si="157"/>
        <v>0</v>
      </c>
      <c r="CT55" s="185">
        <f t="shared" si="158"/>
        <v>0</v>
      </c>
      <c r="CU55" s="142">
        <f t="shared" si="161"/>
        <v>0</v>
      </c>
      <c r="CV55" s="195">
        <f t="shared" si="160"/>
        <v>0</v>
      </c>
      <c r="CW55" s="186" t="str">
        <f t="shared" si="110"/>
        <v>MARIA EMILIA PACIFICO O.</v>
      </c>
      <c r="CX55" s="187" t="str">
        <f t="shared" si="111"/>
        <v>CCM</v>
      </c>
      <c r="CY55" s="9">
        <v>48</v>
      </c>
      <c r="CZ55" s="354">
        <f t="shared" si="162"/>
        <v>0</v>
      </c>
    </row>
    <row r="56" spans="1:104" ht="12.75" x14ac:dyDescent="0.2">
      <c r="A56" s="66" t="str">
        <f t="shared" si="108"/>
        <v xml:space="preserve"> </v>
      </c>
      <c r="B56" s="38" t="s">
        <v>285</v>
      </c>
      <c r="C56" s="64" t="s">
        <v>113</v>
      </c>
      <c r="D56" s="321">
        <v>39204</v>
      </c>
      <c r="E56" s="86" t="str">
        <f t="shared" si="112"/>
        <v>JUV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95">
        <f t="shared" si="113"/>
        <v>0</v>
      </c>
      <c r="BA56" s="202">
        <f t="shared" si="114"/>
        <v>0</v>
      </c>
      <c r="BB56" s="202">
        <f t="shared" si="115"/>
        <v>0</v>
      </c>
      <c r="BC56" s="202">
        <f t="shared" si="116"/>
        <v>0</v>
      </c>
      <c r="BD56" s="202">
        <f t="shared" si="117"/>
        <v>0</v>
      </c>
      <c r="BE56" s="202">
        <f t="shared" si="118"/>
        <v>0</v>
      </c>
      <c r="BF56" s="202">
        <f t="shared" si="119"/>
        <v>0</v>
      </c>
      <c r="BG56" s="202">
        <f t="shared" si="120"/>
        <v>0</v>
      </c>
      <c r="BH56" s="202">
        <f t="shared" si="121"/>
        <v>0</v>
      </c>
      <c r="BI56" s="202">
        <f t="shared" si="122"/>
        <v>0</v>
      </c>
      <c r="BJ56" s="202">
        <f t="shared" si="123"/>
        <v>0</v>
      </c>
      <c r="BK56" s="202">
        <f t="shared" si="124"/>
        <v>0</v>
      </c>
      <c r="BL56" s="202">
        <f t="shared" si="125"/>
        <v>0</v>
      </c>
      <c r="BM56" s="202">
        <f t="shared" si="126"/>
        <v>0</v>
      </c>
      <c r="BN56" s="202">
        <f t="shared" si="127"/>
        <v>0</v>
      </c>
      <c r="BO56" s="202">
        <f t="shared" si="128"/>
        <v>0</v>
      </c>
      <c r="BP56" s="202">
        <f t="shared" si="129"/>
        <v>0</v>
      </c>
      <c r="BQ56" s="202">
        <f t="shared" si="130"/>
        <v>0</v>
      </c>
      <c r="BR56" s="202">
        <f t="shared" si="131"/>
        <v>0</v>
      </c>
      <c r="BS56" s="202">
        <f t="shared" si="132"/>
        <v>0</v>
      </c>
      <c r="BT56" s="202">
        <f t="shared" si="133"/>
        <v>0</v>
      </c>
      <c r="BU56" s="202">
        <f t="shared" si="134"/>
        <v>0</v>
      </c>
      <c r="BV56" s="202">
        <f t="shared" si="135"/>
        <v>0</v>
      </c>
      <c r="BW56" s="202">
        <f t="shared" si="136"/>
        <v>0</v>
      </c>
      <c r="BX56" s="202">
        <f t="shared" si="137"/>
        <v>0</v>
      </c>
      <c r="BY56" s="202">
        <f t="shared" si="138"/>
        <v>0</v>
      </c>
      <c r="BZ56" s="202">
        <f t="shared" si="139"/>
        <v>0</v>
      </c>
      <c r="CA56" s="202">
        <f t="shared" si="140"/>
        <v>0</v>
      </c>
      <c r="CB56" s="202">
        <f t="shared" si="141"/>
        <v>0</v>
      </c>
      <c r="CC56" s="202">
        <f t="shared" si="142"/>
        <v>0</v>
      </c>
      <c r="CD56" s="202">
        <f t="shared" si="143"/>
        <v>0</v>
      </c>
      <c r="CE56" s="202">
        <f t="shared" si="144"/>
        <v>0</v>
      </c>
      <c r="CF56" s="202">
        <f t="shared" si="145"/>
        <v>0</v>
      </c>
      <c r="CG56" s="202">
        <f t="shared" si="146"/>
        <v>0</v>
      </c>
      <c r="CH56" s="202">
        <f t="shared" si="147"/>
        <v>0</v>
      </c>
      <c r="CI56" s="202">
        <f t="shared" si="148"/>
        <v>0</v>
      </c>
      <c r="CJ56" s="202">
        <f t="shared" si="149"/>
        <v>0</v>
      </c>
      <c r="CK56" s="202">
        <f t="shared" si="150"/>
        <v>0</v>
      </c>
      <c r="CL56" s="202">
        <f t="shared" si="151"/>
        <v>0</v>
      </c>
      <c r="CM56" s="202">
        <f t="shared" si="152"/>
        <v>0</v>
      </c>
      <c r="CN56" s="202">
        <f t="shared" si="153"/>
        <v>0</v>
      </c>
      <c r="CO56" s="202">
        <f t="shared" si="154"/>
        <v>0</v>
      </c>
      <c r="CP56" s="165">
        <f t="shared" si="155"/>
        <v>0</v>
      </c>
      <c r="CQ56" s="202">
        <f t="shared" si="156"/>
        <v>0</v>
      </c>
      <c r="CR56" s="202">
        <f t="shared" si="157"/>
        <v>0</v>
      </c>
      <c r="CS56" s="202">
        <f t="shared" si="157"/>
        <v>0</v>
      </c>
      <c r="CT56" s="185">
        <f t="shared" si="158"/>
        <v>0</v>
      </c>
      <c r="CU56" s="142">
        <f t="shared" si="161"/>
        <v>0</v>
      </c>
      <c r="CV56" s="195">
        <f t="shared" si="160"/>
        <v>0</v>
      </c>
      <c r="CW56" s="186" t="str">
        <f t="shared" si="110"/>
        <v>MARIA F MENDOZA</v>
      </c>
      <c r="CX56" s="187" t="str">
        <f t="shared" si="111"/>
        <v>LCC</v>
      </c>
      <c r="CY56" s="9">
        <v>49</v>
      </c>
      <c r="CZ56" s="354">
        <f t="shared" si="162"/>
        <v>0</v>
      </c>
    </row>
    <row r="57" spans="1:104" ht="12.75" x14ac:dyDescent="0.2">
      <c r="A57" s="66" t="str">
        <f t="shared" si="108"/>
        <v xml:space="preserve"> </v>
      </c>
      <c r="B57" s="38" t="s">
        <v>286</v>
      </c>
      <c r="C57" s="64" t="s">
        <v>113</v>
      </c>
      <c r="D57" s="321">
        <v>39323</v>
      </c>
      <c r="E57" s="86" t="str">
        <f t="shared" si="112"/>
        <v>JUV</v>
      </c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95">
        <f t="shared" si="113"/>
        <v>0</v>
      </c>
      <c r="BA57" s="202">
        <f t="shared" si="114"/>
        <v>0</v>
      </c>
      <c r="BB57" s="202">
        <f t="shared" si="115"/>
        <v>0</v>
      </c>
      <c r="BC57" s="202">
        <f t="shared" si="116"/>
        <v>0</v>
      </c>
      <c r="BD57" s="202">
        <f t="shared" si="117"/>
        <v>0</v>
      </c>
      <c r="BE57" s="202">
        <f t="shared" si="118"/>
        <v>0</v>
      </c>
      <c r="BF57" s="202">
        <f t="shared" si="119"/>
        <v>0</v>
      </c>
      <c r="BG57" s="202">
        <f t="shared" si="120"/>
        <v>0</v>
      </c>
      <c r="BH57" s="202">
        <f t="shared" si="121"/>
        <v>0</v>
      </c>
      <c r="BI57" s="202">
        <f t="shared" si="122"/>
        <v>0</v>
      </c>
      <c r="BJ57" s="202">
        <f t="shared" si="123"/>
        <v>0</v>
      </c>
      <c r="BK57" s="202">
        <f t="shared" si="124"/>
        <v>0</v>
      </c>
      <c r="BL57" s="202">
        <f t="shared" si="125"/>
        <v>0</v>
      </c>
      <c r="BM57" s="202">
        <f t="shared" si="126"/>
        <v>0</v>
      </c>
      <c r="BN57" s="202">
        <f t="shared" si="127"/>
        <v>0</v>
      </c>
      <c r="BO57" s="202">
        <f t="shared" si="128"/>
        <v>0</v>
      </c>
      <c r="BP57" s="202">
        <f t="shared" si="129"/>
        <v>0</v>
      </c>
      <c r="BQ57" s="202">
        <f t="shared" si="130"/>
        <v>0</v>
      </c>
      <c r="BR57" s="202">
        <f t="shared" si="131"/>
        <v>0</v>
      </c>
      <c r="BS57" s="202">
        <f t="shared" si="132"/>
        <v>0</v>
      </c>
      <c r="BT57" s="202">
        <f t="shared" si="133"/>
        <v>0</v>
      </c>
      <c r="BU57" s="202">
        <f t="shared" si="134"/>
        <v>0</v>
      </c>
      <c r="BV57" s="202">
        <f t="shared" si="135"/>
        <v>0</v>
      </c>
      <c r="BW57" s="202">
        <f t="shared" si="136"/>
        <v>0</v>
      </c>
      <c r="BX57" s="202">
        <f t="shared" si="137"/>
        <v>0</v>
      </c>
      <c r="BY57" s="202">
        <f t="shared" si="138"/>
        <v>0</v>
      </c>
      <c r="BZ57" s="202">
        <f t="shared" si="139"/>
        <v>0</v>
      </c>
      <c r="CA57" s="202">
        <f t="shared" si="140"/>
        <v>0</v>
      </c>
      <c r="CB57" s="202">
        <f t="shared" si="141"/>
        <v>0</v>
      </c>
      <c r="CC57" s="202">
        <f t="shared" si="142"/>
        <v>0</v>
      </c>
      <c r="CD57" s="202">
        <f t="shared" si="143"/>
        <v>0</v>
      </c>
      <c r="CE57" s="202">
        <f t="shared" si="144"/>
        <v>0</v>
      </c>
      <c r="CF57" s="202">
        <f t="shared" si="145"/>
        <v>0</v>
      </c>
      <c r="CG57" s="202">
        <f t="shared" si="146"/>
        <v>0</v>
      </c>
      <c r="CH57" s="202">
        <f t="shared" si="147"/>
        <v>0</v>
      </c>
      <c r="CI57" s="202">
        <f t="shared" si="148"/>
        <v>0</v>
      </c>
      <c r="CJ57" s="202">
        <f t="shared" si="149"/>
        <v>0</v>
      </c>
      <c r="CK57" s="202">
        <f t="shared" si="150"/>
        <v>0</v>
      </c>
      <c r="CL57" s="202">
        <f t="shared" si="151"/>
        <v>0</v>
      </c>
      <c r="CM57" s="202">
        <f t="shared" si="152"/>
        <v>0</v>
      </c>
      <c r="CN57" s="202">
        <f t="shared" si="153"/>
        <v>0</v>
      </c>
      <c r="CO57" s="202">
        <f t="shared" si="154"/>
        <v>0</v>
      </c>
      <c r="CP57" s="165">
        <f t="shared" si="155"/>
        <v>0</v>
      </c>
      <c r="CQ57" s="202">
        <f t="shared" si="156"/>
        <v>0</v>
      </c>
      <c r="CR57" s="202">
        <f t="shared" si="157"/>
        <v>0</v>
      </c>
      <c r="CS57" s="202">
        <f t="shared" si="157"/>
        <v>0</v>
      </c>
      <c r="CT57" s="185">
        <f t="shared" si="158"/>
        <v>0</v>
      </c>
      <c r="CU57" s="142">
        <f t="shared" si="161"/>
        <v>0</v>
      </c>
      <c r="CV57" s="195">
        <f t="shared" si="160"/>
        <v>0</v>
      </c>
      <c r="CW57" s="186" t="str">
        <f t="shared" si="110"/>
        <v>MARIA J DIGIOSAFAT</v>
      </c>
      <c r="CX57" s="187" t="str">
        <f t="shared" si="111"/>
        <v>LCC</v>
      </c>
      <c r="CY57" s="9">
        <v>50</v>
      </c>
      <c r="CZ57" s="354">
        <f t="shared" si="109"/>
        <v>0</v>
      </c>
    </row>
    <row r="58" spans="1:104" ht="12.75" x14ac:dyDescent="0.2">
      <c r="A58" s="66" t="str">
        <f t="shared" si="108"/>
        <v xml:space="preserve"> </v>
      </c>
      <c r="B58" s="38" t="s">
        <v>287</v>
      </c>
      <c r="C58" s="64" t="s">
        <v>132</v>
      </c>
      <c r="D58" s="321">
        <v>38861</v>
      </c>
      <c r="E58" s="86" t="str">
        <f t="shared" si="112"/>
        <v>JUV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95">
        <f t="shared" si="113"/>
        <v>0</v>
      </c>
      <c r="BA58" s="202">
        <f t="shared" si="114"/>
        <v>0</v>
      </c>
      <c r="BB58" s="202">
        <f t="shared" si="115"/>
        <v>0</v>
      </c>
      <c r="BC58" s="202">
        <f t="shared" si="116"/>
        <v>0</v>
      </c>
      <c r="BD58" s="202">
        <f t="shared" si="117"/>
        <v>0</v>
      </c>
      <c r="BE58" s="202">
        <f t="shared" si="118"/>
        <v>0</v>
      </c>
      <c r="BF58" s="202">
        <f t="shared" si="119"/>
        <v>0</v>
      </c>
      <c r="BG58" s="202">
        <f t="shared" si="120"/>
        <v>0</v>
      </c>
      <c r="BH58" s="202">
        <f t="shared" si="121"/>
        <v>0</v>
      </c>
      <c r="BI58" s="202">
        <f t="shared" si="122"/>
        <v>0</v>
      </c>
      <c r="BJ58" s="202">
        <f t="shared" si="123"/>
        <v>0</v>
      </c>
      <c r="BK58" s="202">
        <f t="shared" si="124"/>
        <v>0</v>
      </c>
      <c r="BL58" s="202">
        <f t="shared" si="125"/>
        <v>0</v>
      </c>
      <c r="BM58" s="202">
        <f t="shared" si="126"/>
        <v>0</v>
      </c>
      <c r="BN58" s="202">
        <f t="shared" si="127"/>
        <v>0</v>
      </c>
      <c r="BO58" s="202">
        <f t="shared" si="128"/>
        <v>0</v>
      </c>
      <c r="BP58" s="202">
        <f t="shared" si="129"/>
        <v>0</v>
      </c>
      <c r="BQ58" s="202">
        <f t="shared" si="130"/>
        <v>0</v>
      </c>
      <c r="BR58" s="202">
        <f t="shared" si="131"/>
        <v>0</v>
      </c>
      <c r="BS58" s="202">
        <f t="shared" si="132"/>
        <v>0</v>
      </c>
      <c r="BT58" s="202">
        <f t="shared" si="133"/>
        <v>0</v>
      </c>
      <c r="BU58" s="202">
        <f t="shared" si="134"/>
        <v>0</v>
      </c>
      <c r="BV58" s="202">
        <f t="shared" si="135"/>
        <v>0</v>
      </c>
      <c r="BW58" s="202">
        <f t="shared" si="136"/>
        <v>0</v>
      </c>
      <c r="BX58" s="202">
        <f t="shared" si="137"/>
        <v>0</v>
      </c>
      <c r="BY58" s="202">
        <f t="shared" si="138"/>
        <v>0</v>
      </c>
      <c r="BZ58" s="202">
        <f t="shared" si="139"/>
        <v>0</v>
      </c>
      <c r="CA58" s="202">
        <f t="shared" si="140"/>
        <v>0</v>
      </c>
      <c r="CB58" s="202">
        <f t="shared" si="141"/>
        <v>0</v>
      </c>
      <c r="CC58" s="202">
        <f t="shared" si="142"/>
        <v>0</v>
      </c>
      <c r="CD58" s="202">
        <f t="shared" si="143"/>
        <v>0</v>
      </c>
      <c r="CE58" s="202">
        <f t="shared" si="144"/>
        <v>0</v>
      </c>
      <c r="CF58" s="202">
        <f t="shared" si="145"/>
        <v>0</v>
      </c>
      <c r="CG58" s="202">
        <f t="shared" si="146"/>
        <v>0</v>
      </c>
      <c r="CH58" s="202">
        <f t="shared" si="147"/>
        <v>0</v>
      </c>
      <c r="CI58" s="202">
        <f t="shared" si="148"/>
        <v>0</v>
      </c>
      <c r="CJ58" s="202">
        <f t="shared" si="149"/>
        <v>0</v>
      </c>
      <c r="CK58" s="202">
        <f t="shared" si="150"/>
        <v>0</v>
      </c>
      <c r="CL58" s="202">
        <f t="shared" si="151"/>
        <v>0</v>
      </c>
      <c r="CM58" s="202">
        <f t="shared" si="152"/>
        <v>0</v>
      </c>
      <c r="CN58" s="202">
        <f t="shared" si="153"/>
        <v>0</v>
      </c>
      <c r="CO58" s="202">
        <f t="shared" si="154"/>
        <v>0</v>
      </c>
      <c r="CP58" s="165">
        <f t="shared" si="155"/>
        <v>0</v>
      </c>
      <c r="CQ58" s="202">
        <f t="shared" si="156"/>
        <v>0</v>
      </c>
      <c r="CR58" s="202">
        <f t="shared" si="157"/>
        <v>0</v>
      </c>
      <c r="CS58" s="202">
        <f t="shared" si="157"/>
        <v>0</v>
      </c>
      <c r="CT58" s="185">
        <f t="shared" si="158"/>
        <v>0</v>
      </c>
      <c r="CU58" s="142">
        <f t="shared" si="161"/>
        <v>0</v>
      </c>
      <c r="CV58" s="195">
        <f t="shared" si="160"/>
        <v>0</v>
      </c>
      <c r="CW58" s="186" t="str">
        <f t="shared" si="110"/>
        <v>MARIA MARCELA EID</v>
      </c>
      <c r="CX58" s="187" t="str">
        <f t="shared" si="111"/>
        <v>BGC</v>
      </c>
      <c r="CY58" s="9">
        <v>51</v>
      </c>
      <c r="CZ58" s="354">
        <f t="shared" si="109"/>
        <v>0</v>
      </c>
    </row>
    <row r="59" spans="1:104" ht="12.75" x14ac:dyDescent="0.2">
      <c r="A59" s="66" t="str">
        <f t="shared" si="108"/>
        <v xml:space="preserve"> </v>
      </c>
      <c r="B59" s="38" t="s">
        <v>288</v>
      </c>
      <c r="C59" s="64" t="s">
        <v>113</v>
      </c>
      <c r="D59" s="321">
        <v>39083</v>
      </c>
      <c r="E59" s="86" t="str">
        <f t="shared" si="112"/>
        <v>JUV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95">
        <f t="shared" si="113"/>
        <v>0</v>
      </c>
      <c r="BA59" s="202">
        <f t="shared" si="114"/>
        <v>0</v>
      </c>
      <c r="BB59" s="202">
        <f t="shared" si="115"/>
        <v>0</v>
      </c>
      <c r="BC59" s="202">
        <f t="shared" si="116"/>
        <v>0</v>
      </c>
      <c r="BD59" s="202">
        <f t="shared" si="117"/>
        <v>0</v>
      </c>
      <c r="BE59" s="202">
        <f t="shared" si="118"/>
        <v>0</v>
      </c>
      <c r="BF59" s="202">
        <f t="shared" si="119"/>
        <v>0</v>
      </c>
      <c r="BG59" s="202">
        <f t="shared" si="120"/>
        <v>0</v>
      </c>
      <c r="BH59" s="202">
        <f t="shared" si="121"/>
        <v>0</v>
      </c>
      <c r="BI59" s="202">
        <f t="shared" si="122"/>
        <v>0</v>
      </c>
      <c r="BJ59" s="202">
        <f t="shared" si="123"/>
        <v>0</v>
      </c>
      <c r="BK59" s="202">
        <f t="shared" si="124"/>
        <v>0</v>
      </c>
      <c r="BL59" s="202">
        <f t="shared" si="125"/>
        <v>0</v>
      </c>
      <c r="BM59" s="202">
        <f t="shared" si="126"/>
        <v>0</v>
      </c>
      <c r="BN59" s="202">
        <f t="shared" si="127"/>
        <v>0</v>
      </c>
      <c r="BO59" s="202">
        <f t="shared" si="128"/>
        <v>0</v>
      </c>
      <c r="BP59" s="202">
        <f t="shared" si="129"/>
        <v>0</v>
      </c>
      <c r="BQ59" s="202">
        <f t="shared" si="130"/>
        <v>0</v>
      </c>
      <c r="BR59" s="202">
        <f t="shared" si="131"/>
        <v>0</v>
      </c>
      <c r="BS59" s="202">
        <f t="shared" si="132"/>
        <v>0</v>
      </c>
      <c r="BT59" s="202">
        <f t="shared" si="133"/>
        <v>0</v>
      </c>
      <c r="BU59" s="202">
        <f t="shared" si="134"/>
        <v>0</v>
      </c>
      <c r="BV59" s="202">
        <f t="shared" si="135"/>
        <v>0</v>
      </c>
      <c r="BW59" s="202">
        <f t="shared" si="136"/>
        <v>0</v>
      </c>
      <c r="BX59" s="202">
        <f t="shared" si="137"/>
        <v>0</v>
      </c>
      <c r="BY59" s="202">
        <f t="shared" si="138"/>
        <v>0</v>
      </c>
      <c r="BZ59" s="202">
        <f t="shared" si="139"/>
        <v>0</v>
      </c>
      <c r="CA59" s="202">
        <f t="shared" si="140"/>
        <v>0</v>
      </c>
      <c r="CB59" s="202">
        <f t="shared" si="141"/>
        <v>0</v>
      </c>
      <c r="CC59" s="202">
        <f t="shared" si="142"/>
        <v>0</v>
      </c>
      <c r="CD59" s="202">
        <f t="shared" si="143"/>
        <v>0</v>
      </c>
      <c r="CE59" s="202">
        <f t="shared" si="144"/>
        <v>0</v>
      </c>
      <c r="CF59" s="202">
        <f t="shared" si="145"/>
        <v>0</v>
      </c>
      <c r="CG59" s="202">
        <f t="shared" si="146"/>
        <v>0</v>
      </c>
      <c r="CH59" s="202">
        <f t="shared" si="147"/>
        <v>0</v>
      </c>
      <c r="CI59" s="202">
        <f t="shared" si="148"/>
        <v>0</v>
      </c>
      <c r="CJ59" s="202">
        <f t="shared" si="149"/>
        <v>0</v>
      </c>
      <c r="CK59" s="202">
        <f t="shared" si="150"/>
        <v>0</v>
      </c>
      <c r="CL59" s="202">
        <f t="shared" si="151"/>
        <v>0</v>
      </c>
      <c r="CM59" s="202">
        <f t="shared" si="152"/>
        <v>0</v>
      </c>
      <c r="CN59" s="202">
        <f t="shared" si="153"/>
        <v>0</v>
      </c>
      <c r="CO59" s="202">
        <f t="shared" si="154"/>
        <v>0</v>
      </c>
      <c r="CP59" s="165">
        <f t="shared" si="155"/>
        <v>0</v>
      </c>
      <c r="CQ59" s="202">
        <f t="shared" si="156"/>
        <v>0</v>
      </c>
      <c r="CR59" s="202">
        <f t="shared" si="157"/>
        <v>0</v>
      </c>
      <c r="CS59" s="202">
        <f t="shared" si="157"/>
        <v>0</v>
      </c>
      <c r="CT59" s="185">
        <f t="shared" si="158"/>
        <v>0</v>
      </c>
      <c r="CU59" s="142">
        <f t="shared" si="161"/>
        <v>0</v>
      </c>
      <c r="CV59" s="195">
        <f t="shared" si="160"/>
        <v>0</v>
      </c>
      <c r="CW59" s="186" t="str">
        <f t="shared" si="110"/>
        <v>MARIA V FONTAL</v>
      </c>
      <c r="CX59" s="187" t="str">
        <f t="shared" si="111"/>
        <v>LCC</v>
      </c>
      <c r="CY59" s="9">
        <v>52</v>
      </c>
      <c r="CZ59" s="354">
        <f t="shared" si="109"/>
        <v>0</v>
      </c>
    </row>
    <row r="60" spans="1:104" ht="12.75" x14ac:dyDescent="0.2">
      <c r="A60" s="66" t="str">
        <f t="shared" si="108"/>
        <v xml:space="preserve"> </v>
      </c>
      <c r="B60" s="38" t="s">
        <v>289</v>
      </c>
      <c r="C60" s="64" t="s">
        <v>142</v>
      </c>
      <c r="D60" s="321">
        <v>39035</v>
      </c>
      <c r="E60" s="86" t="str">
        <f t="shared" si="112"/>
        <v>JUV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95">
        <f t="shared" si="113"/>
        <v>0</v>
      </c>
      <c r="BA60" s="202">
        <f t="shared" si="114"/>
        <v>0</v>
      </c>
      <c r="BB60" s="202">
        <f t="shared" si="115"/>
        <v>0</v>
      </c>
      <c r="BC60" s="202">
        <f t="shared" si="116"/>
        <v>0</v>
      </c>
      <c r="BD60" s="202">
        <f t="shared" si="117"/>
        <v>0</v>
      </c>
      <c r="BE60" s="202">
        <f t="shared" si="118"/>
        <v>0</v>
      </c>
      <c r="BF60" s="202">
        <f t="shared" si="119"/>
        <v>0</v>
      </c>
      <c r="BG60" s="202">
        <f t="shared" si="120"/>
        <v>0</v>
      </c>
      <c r="BH60" s="202">
        <f t="shared" si="121"/>
        <v>0</v>
      </c>
      <c r="BI60" s="202">
        <f t="shared" si="122"/>
        <v>0</v>
      </c>
      <c r="BJ60" s="202">
        <f t="shared" si="123"/>
        <v>0</v>
      </c>
      <c r="BK60" s="202">
        <f t="shared" si="124"/>
        <v>0</v>
      </c>
      <c r="BL60" s="202">
        <f t="shared" si="125"/>
        <v>0</v>
      </c>
      <c r="BM60" s="202">
        <f t="shared" si="126"/>
        <v>0</v>
      </c>
      <c r="BN60" s="202">
        <f t="shared" si="127"/>
        <v>0</v>
      </c>
      <c r="BO60" s="202">
        <f t="shared" si="128"/>
        <v>0</v>
      </c>
      <c r="BP60" s="202">
        <f t="shared" si="129"/>
        <v>0</v>
      </c>
      <c r="BQ60" s="202">
        <f t="shared" si="130"/>
        <v>0</v>
      </c>
      <c r="BR60" s="202">
        <f t="shared" si="131"/>
        <v>0</v>
      </c>
      <c r="BS60" s="202">
        <f t="shared" si="132"/>
        <v>0</v>
      </c>
      <c r="BT60" s="202">
        <f t="shared" si="133"/>
        <v>0</v>
      </c>
      <c r="BU60" s="202">
        <f t="shared" si="134"/>
        <v>0</v>
      </c>
      <c r="BV60" s="202">
        <f t="shared" si="135"/>
        <v>0</v>
      </c>
      <c r="BW60" s="202">
        <f t="shared" si="136"/>
        <v>0</v>
      </c>
      <c r="BX60" s="202">
        <f t="shared" si="137"/>
        <v>0</v>
      </c>
      <c r="BY60" s="202">
        <f t="shared" si="138"/>
        <v>0</v>
      </c>
      <c r="BZ60" s="202">
        <f t="shared" si="139"/>
        <v>0</v>
      </c>
      <c r="CA60" s="202">
        <f t="shared" si="140"/>
        <v>0</v>
      </c>
      <c r="CB60" s="202">
        <f t="shared" si="141"/>
        <v>0</v>
      </c>
      <c r="CC60" s="202">
        <f t="shared" si="142"/>
        <v>0</v>
      </c>
      <c r="CD60" s="202">
        <f t="shared" si="143"/>
        <v>0</v>
      </c>
      <c r="CE60" s="202">
        <f t="shared" si="144"/>
        <v>0</v>
      </c>
      <c r="CF60" s="202">
        <f t="shared" si="145"/>
        <v>0</v>
      </c>
      <c r="CG60" s="202">
        <f t="shared" si="146"/>
        <v>0</v>
      </c>
      <c r="CH60" s="202">
        <f t="shared" si="147"/>
        <v>0</v>
      </c>
      <c r="CI60" s="202">
        <f t="shared" si="148"/>
        <v>0</v>
      </c>
      <c r="CJ60" s="202">
        <f t="shared" si="149"/>
        <v>0</v>
      </c>
      <c r="CK60" s="202">
        <f t="shared" si="150"/>
        <v>0</v>
      </c>
      <c r="CL60" s="202">
        <f t="shared" si="151"/>
        <v>0</v>
      </c>
      <c r="CM60" s="202">
        <f t="shared" si="152"/>
        <v>0</v>
      </c>
      <c r="CN60" s="202">
        <f t="shared" si="153"/>
        <v>0</v>
      </c>
      <c r="CO60" s="202">
        <f t="shared" si="154"/>
        <v>0</v>
      </c>
      <c r="CP60" s="165">
        <f t="shared" si="155"/>
        <v>0</v>
      </c>
      <c r="CQ60" s="202">
        <f t="shared" si="156"/>
        <v>0</v>
      </c>
      <c r="CR60" s="202">
        <f t="shared" si="157"/>
        <v>0</v>
      </c>
      <c r="CS60" s="202">
        <f t="shared" si="157"/>
        <v>0</v>
      </c>
      <c r="CT60" s="185">
        <f t="shared" si="158"/>
        <v>0</v>
      </c>
      <c r="CU60" s="142">
        <f t="shared" si="161"/>
        <v>0</v>
      </c>
      <c r="CV60" s="195">
        <f t="shared" si="160"/>
        <v>0</v>
      </c>
      <c r="CW60" s="186" t="str">
        <f t="shared" si="110"/>
        <v>MARIANGEL MARTINEZ</v>
      </c>
      <c r="CX60" s="187" t="str">
        <f t="shared" si="111"/>
        <v>LSGC</v>
      </c>
      <c r="CY60" s="9">
        <v>53</v>
      </c>
      <c r="CZ60" s="354">
        <f t="shared" si="109"/>
        <v>0</v>
      </c>
    </row>
    <row r="61" spans="1:104" ht="12.75" x14ac:dyDescent="0.2">
      <c r="A61" s="66" t="str">
        <f t="shared" si="108"/>
        <v xml:space="preserve"> </v>
      </c>
      <c r="B61" s="38" t="s">
        <v>290</v>
      </c>
      <c r="C61" s="64" t="s">
        <v>152</v>
      </c>
      <c r="D61" s="321">
        <v>38653</v>
      </c>
      <c r="E61" s="86" t="str">
        <f t="shared" si="112"/>
        <v>JUV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95">
        <f t="shared" si="113"/>
        <v>0</v>
      </c>
      <c r="BA61" s="202">
        <f t="shared" si="114"/>
        <v>0</v>
      </c>
      <c r="BB61" s="202">
        <f t="shared" si="115"/>
        <v>0</v>
      </c>
      <c r="BC61" s="202">
        <f t="shared" si="116"/>
        <v>0</v>
      </c>
      <c r="BD61" s="202">
        <f t="shared" si="117"/>
        <v>0</v>
      </c>
      <c r="BE61" s="202">
        <f t="shared" si="118"/>
        <v>0</v>
      </c>
      <c r="BF61" s="202">
        <f t="shared" si="119"/>
        <v>0</v>
      </c>
      <c r="BG61" s="202">
        <f t="shared" si="120"/>
        <v>0</v>
      </c>
      <c r="BH61" s="202">
        <f t="shared" si="121"/>
        <v>0</v>
      </c>
      <c r="BI61" s="202">
        <f t="shared" si="122"/>
        <v>0</v>
      </c>
      <c r="BJ61" s="202">
        <f t="shared" si="123"/>
        <v>0</v>
      </c>
      <c r="BK61" s="202">
        <f t="shared" si="124"/>
        <v>0</v>
      </c>
      <c r="BL61" s="202">
        <f t="shared" si="125"/>
        <v>0</v>
      </c>
      <c r="BM61" s="202">
        <f t="shared" si="126"/>
        <v>0</v>
      </c>
      <c r="BN61" s="202">
        <f t="shared" si="127"/>
        <v>0</v>
      </c>
      <c r="BO61" s="202">
        <f t="shared" si="128"/>
        <v>0</v>
      </c>
      <c r="BP61" s="202">
        <f t="shared" si="129"/>
        <v>0</v>
      </c>
      <c r="BQ61" s="202">
        <f t="shared" si="130"/>
        <v>0</v>
      </c>
      <c r="BR61" s="202">
        <f t="shared" si="131"/>
        <v>0</v>
      </c>
      <c r="BS61" s="202">
        <f t="shared" si="132"/>
        <v>0</v>
      </c>
      <c r="BT61" s="202">
        <f t="shared" si="133"/>
        <v>0</v>
      </c>
      <c r="BU61" s="202">
        <f t="shared" si="134"/>
        <v>0</v>
      </c>
      <c r="BV61" s="202">
        <f t="shared" si="135"/>
        <v>0</v>
      </c>
      <c r="BW61" s="202">
        <f t="shared" si="136"/>
        <v>0</v>
      </c>
      <c r="BX61" s="202">
        <f t="shared" si="137"/>
        <v>0</v>
      </c>
      <c r="BY61" s="202">
        <f t="shared" si="138"/>
        <v>0</v>
      </c>
      <c r="BZ61" s="202">
        <f t="shared" si="139"/>
        <v>0</v>
      </c>
      <c r="CA61" s="202">
        <f t="shared" si="140"/>
        <v>0</v>
      </c>
      <c r="CB61" s="202">
        <f t="shared" si="141"/>
        <v>0</v>
      </c>
      <c r="CC61" s="202">
        <f t="shared" si="142"/>
        <v>0</v>
      </c>
      <c r="CD61" s="202">
        <f t="shared" si="143"/>
        <v>0</v>
      </c>
      <c r="CE61" s="202">
        <f t="shared" si="144"/>
        <v>0</v>
      </c>
      <c r="CF61" s="202">
        <f t="shared" si="145"/>
        <v>0</v>
      </c>
      <c r="CG61" s="202">
        <f t="shared" si="146"/>
        <v>0</v>
      </c>
      <c r="CH61" s="202">
        <f t="shared" si="147"/>
        <v>0</v>
      </c>
      <c r="CI61" s="202">
        <f t="shared" si="148"/>
        <v>0</v>
      </c>
      <c r="CJ61" s="202">
        <f t="shared" si="149"/>
        <v>0</v>
      </c>
      <c r="CK61" s="202">
        <f t="shared" si="150"/>
        <v>0</v>
      </c>
      <c r="CL61" s="202">
        <f t="shared" si="151"/>
        <v>0</v>
      </c>
      <c r="CM61" s="202">
        <f t="shared" si="152"/>
        <v>0</v>
      </c>
      <c r="CN61" s="202">
        <f t="shared" si="153"/>
        <v>0</v>
      </c>
      <c r="CO61" s="202">
        <f t="shared" si="154"/>
        <v>0</v>
      </c>
      <c r="CP61" s="165">
        <f t="shared" si="155"/>
        <v>0</v>
      </c>
      <c r="CQ61" s="202">
        <f t="shared" si="156"/>
        <v>0</v>
      </c>
      <c r="CR61" s="202">
        <f t="shared" si="157"/>
        <v>0</v>
      </c>
      <c r="CS61" s="202">
        <f t="shared" si="157"/>
        <v>0</v>
      </c>
      <c r="CT61" s="185">
        <f t="shared" si="158"/>
        <v>0</v>
      </c>
      <c r="CU61" s="247">
        <f t="shared" si="161"/>
        <v>0</v>
      </c>
      <c r="CV61" s="195">
        <f t="shared" si="160"/>
        <v>0</v>
      </c>
      <c r="CW61" s="186" t="str">
        <f t="shared" si="110"/>
        <v>MERLE CHACON</v>
      </c>
      <c r="CX61" s="187" t="str">
        <f t="shared" si="111"/>
        <v>CGC</v>
      </c>
      <c r="CY61" s="9">
        <v>54</v>
      </c>
      <c r="CZ61" s="354"/>
    </row>
    <row r="62" spans="1:104" ht="12.75" x14ac:dyDescent="0.2">
      <c r="A62" s="66" t="str">
        <f t="shared" si="108"/>
        <v xml:space="preserve"> </v>
      </c>
      <c r="B62" s="38" t="s">
        <v>291</v>
      </c>
      <c r="C62" s="64" t="s">
        <v>142</v>
      </c>
      <c r="D62" s="321">
        <v>39940</v>
      </c>
      <c r="E62" s="86" t="str">
        <f t="shared" si="112"/>
        <v>PJUV</v>
      </c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244">
        <f t="shared" si="113"/>
        <v>0</v>
      </c>
      <c r="BA62" s="202">
        <f t="shared" si="114"/>
        <v>0</v>
      </c>
      <c r="BB62" s="202">
        <f t="shared" si="115"/>
        <v>0</v>
      </c>
      <c r="BC62" s="202">
        <f t="shared" si="116"/>
        <v>0</v>
      </c>
      <c r="BD62" s="202">
        <f t="shared" si="117"/>
        <v>0</v>
      </c>
      <c r="BE62" s="202">
        <f t="shared" si="118"/>
        <v>0</v>
      </c>
      <c r="BF62" s="202">
        <f t="shared" si="119"/>
        <v>0</v>
      </c>
      <c r="BG62" s="202">
        <f t="shared" si="120"/>
        <v>0</v>
      </c>
      <c r="BH62" s="202">
        <f t="shared" si="121"/>
        <v>0</v>
      </c>
      <c r="BI62" s="202">
        <f t="shared" si="122"/>
        <v>0</v>
      </c>
      <c r="BJ62" s="202">
        <f t="shared" si="123"/>
        <v>0</v>
      </c>
      <c r="BK62" s="202">
        <f t="shared" si="124"/>
        <v>0</v>
      </c>
      <c r="BL62" s="202">
        <f t="shared" si="125"/>
        <v>0</v>
      </c>
      <c r="BM62" s="202">
        <f t="shared" si="126"/>
        <v>0</v>
      </c>
      <c r="BN62" s="202">
        <f t="shared" si="127"/>
        <v>0</v>
      </c>
      <c r="BO62" s="202">
        <f t="shared" si="128"/>
        <v>0</v>
      </c>
      <c r="BP62" s="202">
        <f t="shared" si="129"/>
        <v>0</v>
      </c>
      <c r="BQ62" s="202">
        <f t="shared" si="130"/>
        <v>0</v>
      </c>
      <c r="BR62" s="202">
        <f t="shared" si="131"/>
        <v>0</v>
      </c>
      <c r="BS62" s="202">
        <f t="shared" si="132"/>
        <v>0</v>
      </c>
      <c r="BT62" s="202">
        <f t="shared" si="133"/>
        <v>0</v>
      </c>
      <c r="BU62" s="202">
        <f t="shared" si="134"/>
        <v>0</v>
      </c>
      <c r="BV62" s="202">
        <f t="shared" si="135"/>
        <v>0</v>
      </c>
      <c r="BW62" s="202">
        <f t="shared" si="136"/>
        <v>0</v>
      </c>
      <c r="BX62" s="202">
        <f t="shared" si="137"/>
        <v>0</v>
      </c>
      <c r="BY62" s="202">
        <f t="shared" si="138"/>
        <v>0</v>
      </c>
      <c r="BZ62" s="202">
        <f t="shared" si="139"/>
        <v>0</v>
      </c>
      <c r="CA62" s="202">
        <f t="shared" si="140"/>
        <v>0</v>
      </c>
      <c r="CB62" s="202">
        <f t="shared" si="141"/>
        <v>0</v>
      </c>
      <c r="CC62" s="202">
        <f t="shared" si="142"/>
        <v>0</v>
      </c>
      <c r="CD62" s="202">
        <f t="shared" si="143"/>
        <v>0</v>
      </c>
      <c r="CE62" s="202">
        <f t="shared" si="144"/>
        <v>0</v>
      </c>
      <c r="CF62" s="202">
        <f t="shared" si="145"/>
        <v>0</v>
      </c>
      <c r="CG62" s="202">
        <f t="shared" si="146"/>
        <v>0</v>
      </c>
      <c r="CH62" s="202">
        <f t="shared" si="147"/>
        <v>0</v>
      </c>
      <c r="CI62" s="202">
        <f t="shared" si="148"/>
        <v>0</v>
      </c>
      <c r="CJ62" s="202">
        <f t="shared" si="149"/>
        <v>0</v>
      </c>
      <c r="CK62" s="202">
        <f t="shared" si="150"/>
        <v>0</v>
      </c>
      <c r="CL62" s="202">
        <f t="shared" si="151"/>
        <v>0</v>
      </c>
      <c r="CM62" s="202">
        <f t="shared" si="152"/>
        <v>0</v>
      </c>
      <c r="CN62" s="202">
        <f t="shared" si="153"/>
        <v>0</v>
      </c>
      <c r="CO62" s="202">
        <f t="shared" si="154"/>
        <v>0</v>
      </c>
      <c r="CP62" s="165">
        <f t="shared" si="155"/>
        <v>0</v>
      </c>
      <c r="CQ62" s="202">
        <f t="shared" si="156"/>
        <v>0</v>
      </c>
      <c r="CR62" s="202">
        <f t="shared" si="157"/>
        <v>0</v>
      </c>
      <c r="CS62" s="202">
        <f t="shared" si="157"/>
        <v>0</v>
      </c>
      <c r="CT62" s="185">
        <f t="shared" si="158"/>
        <v>0</v>
      </c>
      <c r="CU62" s="338">
        <f t="shared" si="161"/>
        <v>0</v>
      </c>
      <c r="CV62" s="244">
        <f t="shared" si="160"/>
        <v>0</v>
      </c>
      <c r="CW62" s="186" t="str">
        <f t="shared" si="110"/>
        <v>NICOLE SARDINHA</v>
      </c>
      <c r="CX62" s="187" t="str">
        <f t="shared" si="111"/>
        <v>LSGC</v>
      </c>
      <c r="CY62" s="9">
        <v>55</v>
      </c>
      <c r="CZ62" s="354"/>
    </row>
    <row r="63" spans="1:104" ht="12.75" x14ac:dyDescent="0.2">
      <c r="A63" s="66" t="str">
        <f t="shared" si="108"/>
        <v xml:space="preserve"> </v>
      </c>
      <c r="B63" s="38" t="s">
        <v>292</v>
      </c>
      <c r="C63" s="64" t="s">
        <v>105</v>
      </c>
      <c r="D63" s="321">
        <v>39069</v>
      </c>
      <c r="E63" s="86" t="str">
        <f t="shared" si="112"/>
        <v>JUV</v>
      </c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95">
        <f t="shared" si="113"/>
        <v>0</v>
      </c>
      <c r="BA63" s="202">
        <f t="shared" si="114"/>
        <v>0</v>
      </c>
      <c r="BB63" s="202">
        <f t="shared" si="115"/>
        <v>0</v>
      </c>
      <c r="BC63" s="202">
        <f t="shared" si="116"/>
        <v>0</v>
      </c>
      <c r="BD63" s="202">
        <f t="shared" si="117"/>
        <v>0</v>
      </c>
      <c r="BE63" s="202">
        <f t="shared" si="118"/>
        <v>0</v>
      </c>
      <c r="BF63" s="202">
        <f t="shared" si="119"/>
        <v>0</v>
      </c>
      <c r="BG63" s="202">
        <f t="shared" si="120"/>
        <v>0</v>
      </c>
      <c r="BH63" s="202">
        <f t="shared" si="121"/>
        <v>0</v>
      </c>
      <c r="BI63" s="202">
        <f t="shared" si="122"/>
        <v>0</v>
      </c>
      <c r="BJ63" s="202">
        <f t="shared" si="123"/>
        <v>0</v>
      </c>
      <c r="BK63" s="202">
        <f t="shared" si="124"/>
        <v>0</v>
      </c>
      <c r="BL63" s="202">
        <f t="shared" si="125"/>
        <v>0</v>
      </c>
      <c r="BM63" s="202">
        <f t="shared" si="126"/>
        <v>0</v>
      </c>
      <c r="BN63" s="202">
        <f t="shared" si="127"/>
        <v>0</v>
      </c>
      <c r="BO63" s="202">
        <f t="shared" si="128"/>
        <v>0</v>
      </c>
      <c r="BP63" s="202">
        <f t="shared" si="129"/>
        <v>0</v>
      </c>
      <c r="BQ63" s="202">
        <f t="shared" si="130"/>
        <v>0</v>
      </c>
      <c r="BR63" s="202">
        <f t="shared" si="131"/>
        <v>0</v>
      </c>
      <c r="BS63" s="202">
        <f t="shared" si="132"/>
        <v>0</v>
      </c>
      <c r="BT63" s="202">
        <f t="shared" si="133"/>
        <v>0</v>
      </c>
      <c r="BU63" s="202">
        <f t="shared" si="134"/>
        <v>0</v>
      </c>
      <c r="BV63" s="202">
        <f t="shared" si="135"/>
        <v>0</v>
      </c>
      <c r="BW63" s="202">
        <f t="shared" si="136"/>
        <v>0</v>
      </c>
      <c r="BX63" s="202">
        <f t="shared" si="137"/>
        <v>0</v>
      </c>
      <c r="BY63" s="202">
        <f t="shared" si="138"/>
        <v>0</v>
      </c>
      <c r="BZ63" s="202">
        <f t="shared" si="139"/>
        <v>0</v>
      </c>
      <c r="CA63" s="202">
        <f t="shared" si="140"/>
        <v>0</v>
      </c>
      <c r="CB63" s="202">
        <f t="shared" si="141"/>
        <v>0</v>
      </c>
      <c r="CC63" s="202">
        <f t="shared" si="142"/>
        <v>0</v>
      </c>
      <c r="CD63" s="202">
        <f t="shared" si="143"/>
        <v>0</v>
      </c>
      <c r="CE63" s="202">
        <f t="shared" si="144"/>
        <v>0</v>
      </c>
      <c r="CF63" s="202">
        <f t="shared" si="145"/>
        <v>0</v>
      </c>
      <c r="CG63" s="202">
        <f t="shared" si="146"/>
        <v>0</v>
      </c>
      <c r="CH63" s="202">
        <f t="shared" si="147"/>
        <v>0</v>
      </c>
      <c r="CI63" s="202">
        <f t="shared" si="148"/>
        <v>0</v>
      </c>
      <c r="CJ63" s="202">
        <f t="shared" si="149"/>
        <v>0</v>
      </c>
      <c r="CK63" s="202">
        <f t="shared" si="150"/>
        <v>0</v>
      </c>
      <c r="CL63" s="202">
        <f t="shared" si="151"/>
        <v>0</v>
      </c>
      <c r="CM63" s="202">
        <f t="shared" si="152"/>
        <v>0</v>
      </c>
      <c r="CN63" s="202">
        <f t="shared" si="153"/>
        <v>0</v>
      </c>
      <c r="CO63" s="202">
        <f t="shared" si="154"/>
        <v>0</v>
      </c>
      <c r="CP63" s="165">
        <f t="shared" si="155"/>
        <v>0</v>
      </c>
      <c r="CQ63" s="202">
        <f t="shared" si="156"/>
        <v>0</v>
      </c>
      <c r="CR63" s="202">
        <f t="shared" si="157"/>
        <v>0</v>
      </c>
      <c r="CS63" s="202">
        <f t="shared" si="157"/>
        <v>0</v>
      </c>
      <c r="CT63" s="185">
        <f t="shared" si="158"/>
        <v>0</v>
      </c>
      <c r="CU63" s="247">
        <f t="shared" si="161"/>
        <v>0</v>
      </c>
      <c r="CV63" s="195">
        <f t="shared" si="160"/>
        <v>0</v>
      </c>
      <c r="CW63" s="186" t="str">
        <f t="shared" si="110"/>
        <v>SABINA FONTANA S</v>
      </c>
      <c r="CX63" s="187" t="str">
        <f t="shared" si="111"/>
        <v>GCC</v>
      </c>
      <c r="CY63" s="9">
        <v>56</v>
      </c>
      <c r="CZ63" s="354"/>
    </row>
    <row r="64" spans="1:104" ht="12.75" x14ac:dyDescent="0.2">
      <c r="A64" s="66" t="str">
        <f t="shared" si="108"/>
        <v xml:space="preserve"> </v>
      </c>
      <c r="B64" s="38" t="s">
        <v>293</v>
      </c>
      <c r="C64" s="64" t="s">
        <v>107</v>
      </c>
      <c r="D64" s="321">
        <v>38931</v>
      </c>
      <c r="E64" s="369" t="str">
        <f t="shared" si="112"/>
        <v>JUV</v>
      </c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95">
        <f t="shared" si="113"/>
        <v>0</v>
      </c>
      <c r="BA64" s="202">
        <f t="shared" si="114"/>
        <v>0</v>
      </c>
      <c r="BB64" s="202">
        <f t="shared" si="115"/>
        <v>0</v>
      </c>
      <c r="BC64" s="202">
        <f t="shared" si="116"/>
        <v>0</v>
      </c>
      <c r="BD64" s="202">
        <f t="shared" si="117"/>
        <v>0</v>
      </c>
      <c r="BE64" s="202">
        <f t="shared" si="118"/>
        <v>0</v>
      </c>
      <c r="BF64" s="202">
        <f t="shared" si="119"/>
        <v>0</v>
      </c>
      <c r="BG64" s="202">
        <f t="shared" si="120"/>
        <v>0</v>
      </c>
      <c r="BH64" s="202">
        <f t="shared" si="121"/>
        <v>0</v>
      </c>
      <c r="BI64" s="202">
        <f t="shared" si="122"/>
        <v>0</v>
      </c>
      <c r="BJ64" s="202">
        <f t="shared" si="123"/>
        <v>0</v>
      </c>
      <c r="BK64" s="202">
        <f t="shared" si="124"/>
        <v>0</v>
      </c>
      <c r="BL64" s="202">
        <f t="shared" si="125"/>
        <v>0</v>
      </c>
      <c r="BM64" s="202">
        <f t="shared" si="126"/>
        <v>0</v>
      </c>
      <c r="BN64" s="202">
        <f t="shared" si="127"/>
        <v>0</v>
      </c>
      <c r="BO64" s="202">
        <f t="shared" si="128"/>
        <v>0</v>
      </c>
      <c r="BP64" s="202">
        <f t="shared" si="129"/>
        <v>0</v>
      </c>
      <c r="BQ64" s="202">
        <f t="shared" si="130"/>
        <v>0</v>
      </c>
      <c r="BR64" s="202">
        <f t="shared" si="131"/>
        <v>0</v>
      </c>
      <c r="BS64" s="202">
        <f t="shared" si="132"/>
        <v>0</v>
      </c>
      <c r="BT64" s="202">
        <f t="shared" si="133"/>
        <v>0</v>
      </c>
      <c r="BU64" s="202">
        <f t="shared" si="134"/>
        <v>0</v>
      </c>
      <c r="BV64" s="202">
        <f t="shared" si="135"/>
        <v>0</v>
      </c>
      <c r="BW64" s="202">
        <f t="shared" si="136"/>
        <v>0</v>
      </c>
      <c r="BX64" s="202">
        <f t="shared" si="137"/>
        <v>0</v>
      </c>
      <c r="BY64" s="202">
        <f t="shared" si="138"/>
        <v>0</v>
      </c>
      <c r="BZ64" s="202">
        <f t="shared" si="139"/>
        <v>0</v>
      </c>
      <c r="CA64" s="202">
        <f t="shared" si="140"/>
        <v>0</v>
      </c>
      <c r="CB64" s="202">
        <f t="shared" si="141"/>
        <v>0</v>
      </c>
      <c r="CC64" s="202">
        <f t="shared" si="142"/>
        <v>0</v>
      </c>
      <c r="CD64" s="202">
        <f t="shared" si="143"/>
        <v>0</v>
      </c>
      <c r="CE64" s="202">
        <f t="shared" si="144"/>
        <v>0</v>
      </c>
      <c r="CF64" s="202">
        <f t="shared" si="145"/>
        <v>0</v>
      </c>
      <c r="CG64" s="202">
        <f t="shared" si="146"/>
        <v>0</v>
      </c>
      <c r="CH64" s="202">
        <f t="shared" si="147"/>
        <v>0</v>
      </c>
      <c r="CI64" s="202">
        <f t="shared" si="148"/>
        <v>0</v>
      </c>
      <c r="CJ64" s="202">
        <f t="shared" si="149"/>
        <v>0</v>
      </c>
      <c r="CK64" s="202">
        <f t="shared" si="150"/>
        <v>0</v>
      </c>
      <c r="CL64" s="202">
        <f t="shared" si="151"/>
        <v>0</v>
      </c>
      <c r="CM64" s="202">
        <f t="shared" si="152"/>
        <v>0</v>
      </c>
      <c r="CN64" s="202">
        <f t="shared" si="153"/>
        <v>0</v>
      </c>
      <c r="CO64" s="202">
        <f t="shared" si="154"/>
        <v>0</v>
      </c>
      <c r="CP64" s="165">
        <f t="shared" si="155"/>
        <v>0</v>
      </c>
      <c r="CQ64" s="202">
        <f t="shared" si="156"/>
        <v>0</v>
      </c>
      <c r="CR64" s="202">
        <f t="shared" si="157"/>
        <v>0</v>
      </c>
      <c r="CS64" s="202">
        <f t="shared" si="157"/>
        <v>0</v>
      </c>
      <c r="CT64" s="185">
        <f t="shared" si="158"/>
        <v>0</v>
      </c>
      <c r="CU64" s="247">
        <f t="shared" si="161"/>
        <v>0</v>
      </c>
      <c r="CV64" s="195">
        <f t="shared" si="160"/>
        <v>0</v>
      </c>
      <c r="CW64" s="186" t="str">
        <f t="shared" si="110"/>
        <v>SAMANTHA PEREZ</v>
      </c>
      <c r="CX64" s="187" t="str">
        <f t="shared" si="111"/>
        <v>FVG</v>
      </c>
      <c r="CY64" s="9">
        <v>57</v>
      </c>
      <c r="CZ64" s="354"/>
    </row>
    <row r="65" spans="1:104" ht="12.75" x14ac:dyDescent="0.2">
      <c r="A65" s="66" t="str">
        <f t="shared" si="108"/>
        <v xml:space="preserve"> </v>
      </c>
      <c r="B65" s="38" t="s">
        <v>294</v>
      </c>
      <c r="C65" s="64" t="s">
        <v>142</v>
      </c>
      <c r="D65" s="321">
        <v>39381</v>
      </c>
      <c r="E65" s="369" t="str">
        <f t="shared" si="112"/>
        <v>JUV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95">
        <f t="shared" si="113"/>
        <v>0</v>
      </c>
      <c r="BA65" s="202">
        <f t="shared" si="114"/>
        <v>0</v>
      </c>
      <c r="BB65" s="202">
        <f t="shared" si="115"/>
        <v>0</v>
      </c>
      <c r="BC65" s="202">
        <f t="shared" si="116"/>
        <v>0</v>
      </c>
      <c r="BD65" s="202">
        <f t="shared" si="117"/>
        <v>0</v>
      </c>
      <c r="BE65" s="202">
        <f t="shared" si="118"/>
        <v>0</v>
      </c>
      <c r="BF65" s="202">
        <f t="shared" si="119"/>
        <v>0</v>
      </c>
      <c r="BG65" s="202">
        <f t="shared" si="120"/>
        <v>0</v>
      </c>
      <c r="BH65" s="202">
        <f t="shared" si="121"/>
        <v>0</v>
      </c>
      <c r="BI65" s="202">
        <f t="shared" si="122"/>
        <v>0</v>
      </c>
      <c r="BJ65" s="202">
        <f t="shared" si="123"/>
        <v>0</v>
      </c>
      <c r="BK65" s="202">
        <f t="shared" si="124"/>
        <v>0</v>
      </c>
      <c r="BL65" s="202">
        <f t="shared" si="125"/>
        <v>0</v>
      </c>
      <c r="BM65" s="202">
        <f t="shared" si="126"/>
        <v>0</v>
      </c>
      <c r="BN65" s="202">
        <f t="shared" si="127"/>
        <v>0</v>
      </c>
      <c r="BO65" s="202">
        <f t="shared" si="128"/>
        <v>0</v>
      </c>
      <c r="BP65" s="202">
        <f t="shared" si="129"/>
        <v>0</v>
      </c>
      <c r="BQ65" s="202">
        <f t="shared" si="130"/>
        <v>0</v>
      </c>
      <c r="BR65" s="202">
        <f t="shared" si="131"/>
        <v>0</v>
      </c>
      <c r="BS65" s="202">
        <f t="shared" si="132"/>
        <v>0</v>
      </c>
      <c r="BT65" s="202">
        <f t="shared" si="133"/>
        <v>0</v>
      </c>
      <c r="BU65" s="202">
        <f t="shared" si="134"/>
        <v>0</v>
      </c>
      <c r="BV65" s="202">
        <f t="shared" si="135"/>
        <v>0</v>
      </c>
      <c r="BW65" s="202">
        <f t="shared" si="136"/>
        <v>0</v>
      </c>
      <c r="BX65" s="202">
        <f t="shared" si="137"/>
        <v>0</v>
      </c>
      <c r="BY65" s="202">
        <f t="shared" si="138"/>
        <v>0</v>
      </c>
      <c r="BZ65" s="202">
        <f t="shared" si="139"/>
        <v>0</v>
      </c>
      <c r="CA65" s="202">
        <f t="shared" si="140"/>
        <v>0</v>
      </c>
      <c r="CB65" s="202">
        <f t="shared" si="141"/>
        <v>0</v>
      </c>
      <c r="CC65" s="202">
        <f t="shared" si="142"/>
        <v>0</v>
      </c>
      <c r="CD65" s="202">
        <f t="shared" si="143"/>
        <v>0</v>
      </c>
      <c r="CE65" s="202">
        <f t="shared" si="144"/>
        <v>0</v>
      </c>
      <c r="CF65" s="202">
        <f t="shared" si="145"/>
        <v>0</v>
      </c>
      <c r="CG65" s="202">
        <f t="shared" si="146"/>
        <v>0</v>
      </c>
      <c r="CH65" s="202">
        <f t="shared" si="147"/>
        <v>0</v>
      </c>
      <c r="CI65" s="202">
        <f t="shared" si="148"/>
        <v>0</v>
      </c>
      <c r="CJ65" s="202">
        <f t="shared" si="149"/>
        <v>0</v>
      </c>
      <c r="CK65" s="202">
        <f t="shared" si="150"/>
        <v>0</v>
      </c>
      <c r="CL65" s="202">
        <f t="shared" si="151"/>
        <v>0</v>
      </c>
      <c r="CM65" s="202">
        <f t="shared" si="152"/>
        <v>0</v>
      </c>
      <c r="CN65" s="202">
        <f t="shared" si="153"/>
        <v>0</v>
      </c>
      <c r="CO65" s="202">
        <f t="shared" si="154"/>
        <v>0</v>
      </c>
      <c r="CP65" s="165">
        <f t="shared" si="155"/>
        <v>0</v>
      </c>
      <c r="CQ65" s="202">
        <f t="shared" si="156"/>
        <v>0</v>
      </c>
      <c r="CR65" s="202">
        <f t="shared" si="157"/>
        <v>0</v>
      </c>
      <c r="CS65" s="202">
        <f t="shared" si="157"/>
        <v>0</v>
      </c>
      <c r="CT65" s="185">
        <f t="shared" si="158"/>
        <v>0</v>
      </c>
      <c r="CU65" s="247">
        <f t="shared" si="161"/>
        <v>0</v>
      </c>
      <c r="CV65" s="195">
        <f t="shared" si="160"/>
        <v>0</v>
      </c>
      <c r="CW65" s="186" t="str">
        <f t="shared" si="110"/>
        <v>SOPHIA LOPEZ</v>
      </c>
      <c r="CX65" s="187" t="str">
        <f t="shared" si="111"/>
        <v>LSGC</v>
      </c>
      <c r="CY65" s="9">
        <v>58</v>
      </c>
      <c r="CZ65" s="354"/>
    </row>
    <row r="66" spans="1:104" ht="12.75" x14ac:dyDescent="0.2">
      <c r="A66" s="66" t="str">
        <f t="shared" si="108"/>
        <v xml:space="preserve"> </v>
      </c>
      <c r="B66" s="38" t="s">
        <v>295</v>
      </c>
      <c r="C66" s="64" t="s">
        <v>113</v>
      </c>
      <c r="D66" s="321">
        <v>39274</v>
      </c>
      <c r="E66" s="369" t="str">
        <f t="shared" si="112"/>
        <v>JUV</v>
      </c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95">
        <f t="shared" si="113"/>
        <v>0</v>
      </c>
      <c r="BA66" s="202">
        <f t="shared" si="114"/>
        <v>0</v>
      </c>
      <c r="BB66" s="202">
        <f t="shared" si="115"/>
        <v>0</v>
      </c>
      <c r="BC66" s="202">
        <f t="shared" si="116"/>
        <v>0</v>
      </c>
      <c r="BD66" s="202">
        <f t="shared" si="117"/>
        <v>0</v>
      </c>
      <c r="BE66" s="202">
        <f t="shared" si="118"/>
        <v>0</v>
      </c>
      <c r="BF66" s="202">
        <f t="shared" si="119"/>
        <v>0</v>
      </c>
      <c r="BG66" s="202">
        <f t="shared" si="120"/>
        <v>0</v>
      </c>
      <c r="BH66" s="202">
        <f t="shared" si="121"/>
        <v>0</v>
      </c>
      <c r="BI66" s="202">
        <f t="shared" si="122"/>
        <v>0</v>
      </c>
      <c r="BJ66" s="202">
        <f t="shared" si="123"/>
        <v>0</v>
      </c>
      <c r="BK66" s="202">
        <f t="shared" si="124"/>
        <v>0</v>
      </c>
      <c r="BL66" s="202">
        <f t="shared" si="125"/>
        <v>0</v>
      </c>
      <c r="BM66" s="202">
        <f t="shared" si="126"/>
        <v>0</v>
      </c>
      <c r="BN66" s="202">
        <f t="shared" si="127"/>
        <v>0</v>
      </c>
      <c r="BO66" s="202">
        <f t="shared" si="128"/>
        <v>0</v>
      </c>
      <c r="BP66" s="202">
        <f t="shared" si="129"/>
        <v>0</v>
      </c>
      <c r="BQ66" s="202">
        <f t="shared" si="130"/>
        <v>0</v>
      </c>
      <c r="BR66" s="202">
        <f t="shared" si="131"/>
        <v>0</v>
      </c>
      <c r="BS66" s="202">
        <f t="shared" si="132"/>
        <v>0</v>
      </c>
      <c r="BT66" s="202">
        <f t="shared" si="133"/>
        <v>0</v>
      </c>
      <c r="BU66" s="202">
        <f t="shared" si="134"/>
        <v>0</v>
      </c>
      <c r="BV66" s="202">
        <f t="shared" si="135"/>
        <v>0</v>
      </c>
      <c r="BW66" s="202">
        <f t="shared" si="136"/>
        <v>0</v>
      </c>
      <c r="BX66" s="202">
        <f t="shared" si="137"/>
        <v>0</v>
      </c>
      <c r="BY66" s="202">
        <f t="shared" si="138"/>
        <v>0</v>
      </c>
      <c r="BZ66" s="202">
        <f t="shared" si="139"/>
        <v>0</v>
      </c>
      <c r="CA66" s="202">
        <f t="shared" si="140"/>
        <v>0</v>
      </c>
      <c r="CB66" s="202">
        <f t="shared" si="141"/>
        <v>0</v>
      </c>
      <c r="CC66" s="202">
        <f t="shared" si="142"/>
        <v>0</v>
      </c>
      <c r="CD66" s="202">
        <f t="shared" si="143"/>
        <v>0</v>
      </c>
      <c r="CE66" s="202">
        <f t="shared" si="144"/>
        <v>0</v>
      </c>
      <c r="CF66" s="202">
        <f t="shared" si="145"/>
        <v>0</v>
      </c>
      <c r="CG66" s="202">
        <f t="shared" si="146"/>
        <v>0</v>
      </c>
      <c r="CH66" s="202">
        <f t="shared" si="147"/>
        <v>0</v>
      </c>
      <c r="CI66" s="202">
        <f t="shared" si="148"/>
        <v>0</v>
      </c>
      <c r="CJ66" s="202">
        <f t="shared" si="149"/>
        <v>0</v>
      </c>
      <c r="CK66" s="202">
        <f t="shared" si="150"/>
        <v>0</v>
      </c>
      <c r="CL66" s="202">
        <f t="shared" si="151"/>
        <v>0</v>
      </c>
      <c r="CM66" s="202">
        <f t="shared" si="152"/>
        <v>0</v>
      </c>
      <c r="CN66" s="202">
        <f t="shared" si="153"/>
        <v>0</v>
      </c>
      <c r="CO66" s="202">
        <f t="shared" si="154"/>
        <v>0</v>
      </c>
      <c r="CP66" s="165">
        <f t="shared" si="155"/>
        <v>0</v>
      </c>
      <c r="CQ66" s="202">
        <f t="shared" si="156"/>
        <v>0</v>
      </c>
      <c r="CR66" s="202">
        <f t="shared" si="157"/>
        <v>0</v>
      </c>
      <c r="CS66" s="202">
        <f t="shared" si="157"/>
        <v>0</v>
      </c>
      <c r="CT66" s="185">
        <f t="shared" si="158"/>
        <v>0</v>
      </c>
      <c r="CU66" s="247">
        <f t="shared" si="161"/>
        <v>0</v>
      </c>
      <c r="CV66" s="195">
        <f t="shared" si="160"/>
        <v>0</v>
      </c>
      <c r="CW66" s="186" t="str">
        <f t="shared" si="110"/>
        <v>STEEFANY ZHEN</v>
      </c>
      <c r="CX66" s="187" t="str">
        <f t="shared" si="111"/>
        <v>LCC</v>
      </c>
      <c r="CY66" s="9">
        <v>59</v>
      </c>
      <c r="CZ66" s="354"/>
    </row>
    <row r="67" spans="1:104" ht="13.5" thickBot="1" x14ac:dyDescent="0.25">
      <c r="A67" s="66" t="str">
        <f t="shared" si="108"/>
        <v xml:space="preserve"> </v>
      </c>
      <c r="B67" s="31"/>
      <c r="C67" s="78"/>
      <c r="D67" s="370"/>
      <c r="E67" s="152" t="str">
        <f t="shared" si="112"/>
        <v/>
      </c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250">
        <f t="shared" si="113"/>
        <v>0</v>
      </c>
      <c r="BA67" s="209">
        <f t="shared" si="114"/>
        <v>0</v>
      </c>
      <c r="BB67" s="209">
        <f t="shared" si="115"/>
        <v>0</v>
      </c>
      <c r="BC67" s="209">
        <f t="shared" si="116"/>
        <v>0</v>
      </c>
      <c r="BD67" s="209">
        <f t="shared" si="117"/>
        <v>0</v>
      </c>
      <c r="BE67" s="209">
        <f t="shared" si="118"/>
        <v>0</v>
      </c>
      <c r="BF67" s="209">
        <f t="shared" si="119"/>
        <v>0</v>
      </c>
      <c r="BG67" s="209">
        <f t="shared" si="120"/>
        <v>0</v>
      </c>
      <c r="BH67" s="209">
        <f t="shared" si="121"/>
        <v>0</v>
      </c>
      <c r="BI67" s="209">
        <f t="shared" si="122"/>
        <v>0</v>
      </c>
      <c r="BJ67" s="209">
        <f t="shared" si="123"/>
        <v>0</v>
      </c>
      <c r="BK67" s="209">
        <f t="shared" si="124"/>
        <v>0</v>
      </c>
      <c r="BL67" s="209">
        <f t="shared" si="125"/>
        <v>0</v>
      </c>
      <c r="BM67" s="209">
        <f t="shared" si="126"/>
        <v>0</v>
      </c>
      <c r="BN67" s="209">
        <f t="shared" si="127"/>
        <v>0</v>
      </c>
      <c r="BO67" s="209">
        <f t="shared" si="128"/>
        <v>0</v>
      </c>
      <c r="BP67" s="209">
        <f t="shared" si="129"/>
        <v>0</v>
      </c>
      <c r="BQ67" s="209">
        <f t="shared" si="130"/>
        <v>0</v>
      </c>
      <c r="BR67" s="209">
        <f t="shared" si="131"/>
        <v>0</v>
      </c>
      <c r="BS67" s="209">
        <f t="shared" si="132"/>
        <v>0</v>
      </c>
      <c r="BT67" s="209">
        <f t="shared" si="133"/>
        <v>0</v>
      </c>
      <c r="BU67" s="209">
        <f t="shared" si="134"/>
        <v>0</v>
      </c>
      <c r="BV67" s="209">
        <f t="shared" si="135"/>
        <v>0</v>
      </c>
      <c r="BW67" s="209">
        <f t="shared" si="136"/>
        <v>0</v>
      </c>
      <c r="BX67" s="209">
        <f t="shared" si="137"/>
        <v>0</v>
      </c>
      <c r="BY67" s="209">
        <f t="shared" si="138"/>
        <v>0</v>
      </c>
      <c r="BZ67" s="209">
        <f t="shared" si="139"/>
        <v>0</v>
      </c>
      <c r="CA67" s="209">
        <f t="shared" si="140"/>
        <v>0</v>
      </c>
      <c r="CB67" s="209">
        <f t="shared" si="141"/>
        <v>0</v>
      </c>
      <c r="CC67" s="209">
        <f t="shared" si="142"/>
        <v>0</v>
      </c>
      <c r="CD67" s="209">
        <f t="shared" si="143"/>
        <v>0</v>
      </c>
      <c r="CE67" s="209">
        <f t="shared" si="144"/>
        <v>0</v>
      </c>
      <c r="CF67" s="209">
        <f t="shared" si="145"/>
        <v>0</v>
      </c>
      <c r="CG67" s="209">
        <f t="shared" si="146"/>
        <v>0</v>
      </c>
      <c r="CH67" s="209">
        <f t="shared" si="147"/>
        <v>0</v>
      </c>
      <c r="CI67" s="209">
        <f t="shared" si="148"/>
        <v>0</v>
      </c>
      <c r="CJ67" s="209">
        <f t="shared" si="149"/>
        <v>0</v>
      </c>
      <c r="CK67" s="209">
        <f t="shared" si="150"/>
        <v>0</v>
      </c>
      <c r="CL67" s="209">
        <f t="shared" si="151"/>
        <v>0</v>
      </c>
      <c r="CM67" s="209">
        <f t="shared" si="152"/>
        <v>0</v>
      </c>
      <c r="CN67" s="209">
        <f t="shared" si="153"/>
        <v>0</v>
      </c>
      <c r="CO67" s="209">
        <f t="shared" si="154"/>
        <v>0</v>
      </c>
      <c r="CP67" s="209">
        <f t="shared" si="155"/>
        <v>0</v>
      </c>
      <c r="CQ67" s="209">
        <f t="shared" si="156"/>
        <v>0</v>
      </c>
      <c r="CR67" s="209">
        <f t="shared" si="157"/>
        <v>0</v>
      </c>
      <c r="CS67" s="209">
        <f t="shared" si="157"/>
        <v>0</v>
      </c>
      <c r="CT67" s="166">
        <f t="shared" si="158"/>
        <v>0</v>
      </c>
      <c r="CU67" s="294">
        <f t="shared" si="161"/>
        <v>0</v>
      </c>
      <c r="CV67" s="250">
        <f t="shared" si="160"/>
        <v>0</v>
      </c>
      <c r="CW67" s="295">
        <f t="shared" si="110"/>
        <v>0</v>
      </c>
      <c r="CX67" s="67">
        <f t="shared" si="111"/>
        <v>0</v>
      </c>
      <c r="CY67" s="9">
        <v>60</v>
      </c>
      <c r="CZ67" s="354">
        <f t="shared" si="109"/>
        <v>0</v>
      </c>
    </row>
    <row r="68" spans="1:104" ht="38.25" customHeight="1" x14ac:dyDescent="0.25">
      <c r="B68" s="424" t="s">
        <v>198</v>
      </c>
      <c r="C68" s="424"/>
      <c r="D68" s="424"/>
      <c r="E68" s="424"/>
      <c r="AZ68" s="1"/>
      <c r="CY68" s="9">
        <v>54</v>
      </c>
    </row>
  </sheetData>
  <sortState xmlns:xlrd2="http://schemas.microsoft.com/office/spreadsheetml/2017/richdata2" ref="B8:CU43">
    <sortCondition descending="1" ref="CU8:CU43"/>
    <sortCondition ref="B8:B43"/>
  </sortState>
  <mergeCells count="10">
    <mergeCell ref="B68:E68"/>
    <mergeCell ref="C6:C7"/>
    <mergeCell ref="D6:D7"/>
    <mergeCell ref="E6:E7"/>
    <mergeCell ref="F5:AY5"/>
    <mergeCell ref="BA5:CT5"/>
    <mergeCell ref="E4:AY4"/>
    <mergeCell ref="AZ4:CT4"/>
    <mergeCell ref="CV6:CV7"/>
    <mergeCell ref="AZ6:AZ7"/>
  </mergeCells>
  <phoneticPr fontId="0" type="noConversion"/>
  <printOptions horizontalCentered="1"/>
  <pageMargins left="0.39370078740157483" right="0.39370078740157483" top="0.78740157480314965" bottom="0.78740157480314965" header="0" footer="0"/>
  <pageSetup scale="75" orientation="landscape" horizontalDpi="300" verticalDpi="300" r:id="rId1"/>
  <headerFooter alignWithMargins="0">
    <oddFooter>&amp;L&amp;F&amp;Cpag. &amp;P/&amp;N&amp;R&amp;A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9"/>
    <pageSetUpPr autoPageBreaks="0"/>
  </sheetPr>
  <dimension ref="A2:CY51"/>
  <sheetViews>
    <sheetView showGridLines="0" showRowColHeaders="0" showZeros="0" showOutlineSymbols="0" topLeftCell="A2" zoomScale="80" zoomScaleNormal="80" workbookViewId="0">
      <pane xSplit="5" ySplit="6" topLeftCell="BY8" activePane="bottomRight" state="frozenSplit"/>
      <selection pane="topRight" activeCell="L2" sqref="L2"/>
      <selection pane="bottomLeft" activeCell="A7" sqref="A7"/>
      <selection pane="bottomRight" activeCell="B6" sqref="B6"/>
    </sheetView>
  </sheetViews>
  <sheetFormatPr defaultColWidth="11.7109375" defaultRowHeight="15.75" x14ac:dyDescent="0.25"/>
  <cols>
    <col min="1" max="1" width="4" style="8" customWidth="1"/>
    <col min="2" max="2" width="33.42578125" style="5" customWidth="1"/>
    <col min="3" max="3" width="6.7109375" style="1" customWidth="1"/>
    <col min="4" max="4" width="9.85546875" style="20" customWidth="1"/>
    <col min="5" max="5" width="7.28515625" style="13" customWidth="1"/>
    <col min="6" max="49" width="9.140625" style="1" customWidth="1"/>
    <col min="50" max="50" width="7.5703125" style="9" customWidth="1"/>
    <col min="51" max="94" width="9.140625" style="1" customWidth="1"/>
    <col min="95" max="95" width="10.7109375" style="1" customWidth="1"/>
    <col min="96" max="96" width="7.7109375" style="1" customWidth="1"/>
    <col min="97" max="97" width="30.28515625" customWidth="1"/>
    <col min="98" max="98" width="7.140625" style="1" customWidth="1"/>
    <col min="99" max="99" width="3.42578125" style="1" customWidth="1"/>
    <col min="100" max="100" width="6" style="1" customWidth="1"/>
    <col min="101" max="16384" width="11.7109375" style="1"/>
  </cols>
  <sheetData>
    <row r="2" spans="1:103" hidden="1" x14ac:dyDescent="0.25"/>
    <row r="4" spans="1:103" s="297" customFormat="1" x14ac:dyDescent="0.2">
      <c r="A4" s="348"/>
      <c r="B4" s="296"/>
      <c r="C4" s="296"/>
      <c r="D4" s="296"/>
      <c r="E4" s="428" t="s">
        <v>296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 t="s">
        <v>297</v>
      </c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428"/>
      <c r="CQ4" s="296"/>
      <c r="CR4" s="296"/>
      <c r="CT4" s="298"/>
      <c r="CU4" s="298"/>
    </row>
    <row r="5" spans="1:103" ht="21" thickBot="1" x14ac:dyDescent="0.35">
      <c r="B5" s="285"/>
      <c r="C5" s="285"/>
      <c r="D5" s="285"/>
      <c r="E5" s="285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43"/>
      <c r="AO5" s="443"/>
      <c r="AP5" s="443"/>
      <c r="AQ5" s="443"/>
      <c r="AR5" s="443"/>
      <c r="AS5" s="443"/>
      <c r="AT5" s="443"/>
      <c r="AU5" s="443"/>
      <c r="AV5" s="443"/>
      <c r="AW5" s="443"/>
      <c r="AX5" s="284"/>
      <c r="AY5" s="427"/>
      <c r="AZ5" s="427"/>
      <c r="BA5" s="427"/>
      <c r="BB5" s="427"/>
      <c r="BC5" s="427"/>
      <c r="BD5" s="427"/>
      <c r="BE5" s="427"/>
      <c r="BF5" s="427"/>
      <c r="BG5" s="427"/>
      <c r="BH5" s="427"/>
      <c r="BI5" s="427"/>
      <c r="BJ5" s="427"/>
      <c r="BK5" s="427"/>
      <c r="BL5" s="427"/>
      <c r="BM5" s="427"/>
      <c r="BN5" s="427"/>
      <c r="BO5" s="427"/>
      <c r="BP5" s="427"/>
      <c r="BQ5" s="427"/>
      <c r="BR5" s="427"/>
      <c r="BS5" s="427"/>
      <c r="BT5" s="427"/>
      <c r="BU5" s="427"/>
      <c r="BV5" s="427"/>
      <c r="BW5" s="427"/>
      <c r="BX5" s="427"/>
      <c r="BY5" s="427"/>
      <c r="BZ5" s="427"/>
      <c r="CA5" s="427"/>
      <c r="CB5" s="427"/>
      <c r="CC5" s="427"/>
      <c r="CD5" s="427"/>
      <c r="CE5" s="427"/>
      <c r="CF5" s="427"/>
      <c r="CG5" s="427"/>
      <c r="CH5" s="427"/>
      <c r="CI5" s="427"/>
      <c r="CJ5" s="427"/>
      <c r="CK5" s="427"/>
      <c r="CL5" s="427"/>
      <c r="CM5" s="427"/>
      <c r="CN5" s="427"/>
      <c r="CO5" s="427"/>
      <c r="CP5" s="427"/>
      <c r="CQ5" s="284"/>
      <c r="CR5" s="107"/>
      <c r="CT5" s="14"/>
      <c r="CU5" s="14"/>
    </row>
    <row r="6" spans="1:103" s="2" customFormat="1" ht="154.5" customHeight="1" x14ac:dyDescent="0.25">
      <c r="A6" s="11">
        <f>+'Juv. Masculino'!A4</f>
        <v>44926</v>
      </c>
      <c r="B6" s="221" t="s">
        <v>298</v>
      </c>
      <c r="C6" s="437" t="s">
        <v>3</v>
      </c>
      <c r="D6" s="439" t="s">
        <v>4</v>
      </c>
      <c r="E6" s="441" t="s">
        <v>203</v>
      </c>
      <c r="F6" s="117" t="s">
        <v>13</v>
      </c>
      <c r="G6" s="117" t="s">
        <v>18</v>
      </c>
      <c r="H6" s="117" t="s">
        <v>299</v>
      </c>
      <c r="I6" s="117" t="s">
        <v>300</v>
      </c>
      <c r="J6" s="117" t="s">
        <v>24</v>
      </c>
      <c r="K6" s="117" t="s">
        <v>27</v>
      </c>
      <c r="L6" s="117" t="s">
        <v>29</v>
      </c>
      <c r="M6" s="117" t="s">
        <v>301</v>
      </c>
      <c r="N6" s="117" t="s">
        <v>302</v>
      </c>
      <c r="O6" s="117" t="s">
        <v>303</v>
      </c>
      <c r="P6" s="117" t="s">
        <v>304</v>
      </c>
      <c r="Q6" s="117" t="s">
        <v>38</v>
      </c>
      <c r="R6" s="117" t="s">
        <v>305</v>
      </c>
      <c r="S6" s="117" t="s">
        <v>43</v>
      </c>
      <c r="T6" s="117" t="s">
        <v>306</v>
      </c>
      <c r="U6" s="117" t="s">
        <v>45</v>
      </c>
      <c r="V6" s="117" t="s">
        <v>307</v>
      </c>
      <c r="W6" s="117" t="s">
        <v>308</v>
      </c>
      <c r="X6" s="117" t="s">
        <v>309</v>
      </c>
      <c r="Y6" s="117" t="s">
        <v>48</v>
      </c>
      <c r="Z6" s="117" t="s">
        <v>49</v>
      </c>
      <c r="AA6" s="117" t="s">
        <v>310</v>
      </c>
      <c r="AB6" s="117" t="s">
        <v>52</v>
      </c>
      <c r="AC6" s="117" t="s">
        <v>53</v>
      </c>
      <c r="AD6" s="117" t="s">
        <v>54</v>
      </c>
      <c r="AE6" s="117" t="s">
        <v>56</v>
      </c>
      <c r="AF6" s="117" t="s">
        <v>61</v>
      </c>
      <c r="AG6" s="117" t="s">
        <v>311</v>
      </c>
      <c r="AH6" s="117" t="s">
        <v>67</v>
      </c>
      <c r="AI6" s="117" t="s">
        <v>312</v>
      </c>
      <c r="AJ6" s="117" t="s">
        <v>77</v>
      </c>
      <c r="AK6" s="117" t="s">
        <v>78</v>
      </c>
      <c r="AL6" s="117" t="s">
        <v>79</v>
      </c>
      <c r="AM6" s="117" t="s">
        <v>313</v>
      </c>
      <c r="AN6" s="117" t="s">
        <v>83</v>
      </c>
      <c r="AO6" s="117" t="s">
        <v>86</v>
      </c>
      <c r="AP6" s="117" t="s">
        <v>314</v>
      </c>
      <c r="AQ6" s="117" t="s">
        <v>315</v>
      </c>
      <c r="AR6" s="117" t="s">
        <v>316</v>
      </c>
      <c r="AS6" s="117" t="s">
        <v>90</v>
      </c>
      <c r="AT6" s="117" t="s">
        <v>317</v>
      </c>
      <c r="AU6" s="117" t="s">
        <v>96</v>
      </c>
      <c r="AV6" s="117" t="s">
        <v>617</v>
      </c>
      <c r="AW6" s="117"/>
      <c r="AX6" s="425" t="s">
        <v>98</v>
      </c>
      <c r="AY6" s="118" t="str">
        <f t="shared" ref="AY6:BH7" si="0">+F6</f>
        <v>FVG   WAGR  Clasificatorio Sudamericano Juvenil 2023, CCC y LCC  6611 / 6842 yds</v>
      </c>
      <c r="AZ6" s="118" t="str">
        <f t="shared" si="0"/>
        <v>FVG Torneo Amateur Los Anaucos GC, Los Anaucos, Miranda   5662 yds</v>
      </c>
      <c r="BA6" s="118" t="str">
        <f t="shared" si="0"/>
        <v>FJT OCALA Open, Ocala GC, Ocala, Fl.,  6569 yds</v>
      </c>
      <c r="BB6" s="118" t="str">
        <f t="shared" si="0"/>
        <v>FVG       Torneo Juvenil Junko Golf Club, Gira IJGA  6250 yds</v>
      </c>
      <c r="BC6" s="118" t="str">
        <f t="shared" si="0"/>
        <v>FVG    WAGR XXXVIII  Abierto de Venezuel, Guataparo  CC., Guataparo, Valencia   6500 yds</v>
      </c>
      <c r="BD6" s="118" t="str">
        <f t="shared" si="0"/>
        <v>WAGR   FSG   Campeonato Sudamericano Juvenil 2023, Cochabamba CC., Cochabamba, Bolivia  6839 yds</v>
      </c>
      <c r="BE6" s="118" t="str">
        <f t="shared" si="0"/>
        <v>FVG  !ra Parada Gira Juvenil de Oriente, PLC CC., Pto La Cruz Anzoategui</v>
      </c>
      <c r="BF6" s="118" t="str">
        <f t="shared" si="0"/>
        <v xml:space="preserve">HJGT  Mission Inn Spring Junior Open. Mission Inn Resort, Howey inn th Hills, Fl.,6681 yds </v>
      </c>
      <c r="BG6" s="118" t="str">
        <f t="shared" si="0"/>
        <v>HJGT Disney LBV Junior Open, Walt Didney World, Lake Buena Vista, FL.,  6714 yds</v>
      </c>
      <c r="BH6" s="118" t="str">
        <f t="shared" si="0"/>
        <v>FVG    WAGR  Torneo Amateur LCC, Lagunita CC., El Hatillo6450 yds</v>
      </c>
      <c r="BI6" s="118" t="str">
        <f t="shared" ref="BI6:BR7" si="1">+P6</f>
        <v>FVG       Torneo Juvenil IZCC - Gira IJGA, Izcaragua CC.,  5982 yds</v>
      </c>
      <c r="BJ6" s="118" t="str">
        <f t="shared" si="1"/>
        <v xml:space="preserve">WAGR  Torneo Invitacional Amateur Internacional de Panama, Las Marias Hotel and Golf Resort, Panama </v>
      </c>
      <c r="BK6" s="118" t="str">
        <f t="shared" si="1"/>
        <v>FVG   WADR Torneo Amatarur FVG CCC, Caracas CC.        6611 yds</v>
      </c>
      <c r="BL6" s="118" t="str">
        <f t="shared" si="1"/>
        <v>FVG    WAGR   Torneo Juvenil FVG Gira IJGA, Guataparo CC, Valencia 6606 yds</v>
      </c>
      <c r="BM6" s="118" t="str">
        <f t="shared" si="1"/>
        <v>FVG     Torneo Juvenil FVG Gira IJGA, Guataparo CC, Valencia 6300 yds</v>
      </c>
      <c r="BN6" s="118" t="str">
        <f t="shared" si="1"/>
        <v>FVG     WAGR   Torneo Amateur FVG IZCC, Izcaragua CC.   6557 yds</v>
      </c>
      <c r="BO6" s="118" t="str">
        <f t="shared" si="1"/>
        <v xml:space="preserve">US KIDS Venezuela                                         Valle arriba GC                                                                        TEE 7  </v>
      </c>
      <c r="BP6" s="118" t="str">
        <f t="shared" si="1"/>
        <v>US KIDS Venezuela                                         Valle arriba GC                                                                        TEE 6</v>
      </c>
      <c r="BQ6" s="118" t="str">
        <f t="shared" si="1"/>
        <v>FVG  Clasificacion Sudamericano Pre Juvenil 2023, VAGC, LCC,  Caracas   6251 / 6458  yds</v>
      </c>
      <c r="BR6" s="118" t="str">
        <f t="shared" si="1"/>
        <v>FVG Clasificacion Nacional Mat¡tch Play 2023 Caracas CC  6600 yds</v>
      </c>
      <c r="BS6" s="118" t="str">
        <f t="shared" ref="BS6:CB7" si="2">+Z6</f>
        <v>FVG    WAGR   Campeonato Nacional Match Play 2023, Caracas CC, 6200 yds</v>
      </c>
      <c r="BT6" s="118" t="str">
        <f t="shared" si="2"/>
        <v>HJGT Lake Nonna Junior Open, Lake Nonna Golf&amp; CC., Orlando, Fl.,   6718 yds</v>
      </c>
      <c r="BU6" s="118" t="str">
        <f t="shared" si="2"/>
        <v>FVG   WAGR  Torneo Amateur FVG San Miguel CC., Maturin</v>
      </c>
      <c r="BV6" s="118" t="str">
        <f t="shared" si="2"/>
        <v>FVG    WAGR  Torneo Amateur  JGC  6200 yds</v>
      </c>
      <c r="BW6" s="118" t="str">
        <f t="shared" si="2"/>
        <v>HJGT Orange County National Summer Jr. Open, Orangr County National Gc., FL.,   6699 yds</v>
      </c>
      <c r="BX6" s="118" t="str">
        <f t="shared" si="2"/>
        <v>FVG    WAGR  VIII Abierto VAGC, Valle Arroba GC, Caracas,   6312 yds</v>
      </c>
      <c r="BY6" s="118" t="str">
        <f t="shared" si="2"/>
        <v>OPTIMIST International Jr Golf Champ., Trump National Doral, Blue Monster, Miami Fl.,  6581 yds</v>
      </c>
      <c r="BZ6" s="118" t="str">
        <f t="shared" si="2"/>
        <v>FVG    WAGR  torneo Scratch FVG, VAGC  /  LCC                         6300 / 6800  yds</v>
      </c>
      <c r="CA6" s="118" t="str">
        <f t="shared" si="2"/>
        <v>FVG      Torneo Juvenil  Gira IJGA, Marriott Maracay  6600yds</v>
      </c>
      <c r="CB6" s="118" t="str">
        <f t="shared" si="2"/>
        <v>FSG   WAGR   Sudamericano Prejuvenil, Club de Polo y Equitacon, Santiago Chile,  6865 yds</v>
      </c>
      <c r="CC6" s="118" t="str">
        <f t="shared" ref="CC6:CL7" si="3">+AJ6</f>
        <v xml:space="preserve">FVG  III Parada Gira Oriental de Golf Menor, La Salina GC, Lecherias </v>
      </c>
      <c r="CD6" s="118" t="str">
        <f t="shared" si="3"/>
        <v>FVG   Clasificacion Nacional Juvenil 2023, VAGC, 6400 yds</v>
      </c>
      <c r="CE6" s="118" t="str">
        <f t="shared" si="3"/>
        <v>FVG    WAGR   Nacional Juvenil 2023. VAGC,   6400 yds</v>
      </c>
      <c r="CF6" s="118" t="str">
        <f t="shared" si="3"/>
        <v>HJGT  Disney Fall Junior Open, Walt Disney World Palms Course Orlando,  6753 yds</v>
      </c>
      <c r="CG6" s="118" t="str">
        <f t="shared" si="3"/>
        <v xml:space="preserve">FVG    WAGR  Campeonato Nacional Amateur GCC, Valencia  6600 yds  </v>
      </c>
      <c r="CH6" s="118" t="str">
        <f t="shared" si="3"/>
        <v>FVG    WAGR   Invitacional Juvenil LCC  Lagunita CC, La Lagunita  6900 yds</v>
      </c>
      <c r="CI6" s="118" t="str">
        <f t="shared" si="3"/>
        <v>FVG      Invitacional Juvenil LCC  Lagunita CC, La Lagunita  6400 yds</v>
      </c>
      <c r="CJ6" s="118" t="str">
        <f t="shared" si="3"/>
        <v>HJGT Orlando Junior Open, Eagle Creek GC., Orlando, Fl   6785 yds</v>
      </c>
      <c r="CK6" s="118" t="str">
        <f t="shared" si="3"/>
        <v>HJGT Winter green Jr Open, @OCN , Orange County Nat GC, Winter Green, FL  6696 yds</v>
      </c>
      <c r="CL6" s="118" t="str">
        <f t="shared" si="3"/>
        <v>FVG    WAGR   Internacional Juvenil Guataparo CC 2023  6550 yds</v>
      </c>
      <c r="CM6" s="118" t="str">
        <f t="shared" ref="CM6:CV7" si="4">+AT6</f>
        <v>FVG      Internacional Juvenil Guataparo CC 2023  6550 yds</v>
      </c>
      <c r="CN6" s="118" t="str">
        <f t="shared" si="4"/>
        <v>FVG    WAGR   XIII Abierto Sambil 2023, Izcaragua CC.,  Mampote 6400 yds</v>
      </c>
      <c r="CO6" s="118" t="str">
        <f t="shared" si="4"/>
        <v>FVG    WAGR  Cierre Gira Juvenil Oriente, San Miguel CC, Maturin   6500 yds</v>
      </c>
      <c r="CP6" s="118">
        <f t="shared" si="4"/>
        <v>0</v>
      </c>
      <c r="CQ6" s="155" t="s">
        <v>99</v>
      </c>
      <c r="CR6" s="425" t="s">
        <v>98</v>
      </c>
    </row>
    <row r="7" spans="1:103" s="2" customFormat="1" ht="18.75" thickBot="1" x14ac:dyDescent="0.25">
      <c r="A7" s="348"/>
      <c r="B7" s="223">
        <f>+'Juv. Femenino'!B7</f>
        <v>45287</v>
      </c>
      <c r="C7" s="438"/>
      <c r="D7" s="440"/>
      <c r="E7" s="442"/>
      <c r="F7" s="249">
        <v>44955</v>
      </c>
      <c r="G7" s="249">
        <v>44969</v>
      </c>
      <c r="H7" s="249">
        <v>44976</v>
      </c>
      <c r="I7" s="249">
        <v>44983</v>
      </c>
      <c r="J7" s="249">
        <v>45003</v>
      </c>
      <c r="K7" s="248">
        <v>45010</v>
      </c>
      <c r="L7" s="249">
        <v>45018</v>
      </c>
      <c r="M7" s="248">
        <v>45026</v>
      </c>
      <c r="N7" s="248">
        <v>45032</v>
      </c>
      <c r="O7" s="249">
        <v>45032</v>
      </c>
      <c r="P7" s="249">
        <v>45039</v>
      </c>
      <c r="Q7" s="248">
        <v>45039</v>
      </c>
      <c r="R7" s="249">
        <v>45046</v>
      </c>
      <c r="S7" s="249">
        <v>45060</v>
      </c>
      <c r="T7" s="249">
        <v>45060</v>
      </c>
      <c r="U7" s="249">
        <v>45067</v>
      </c>
      <c r="V7" s="249">
        <v>45067</v>
      </c>
      <c r="W7" s="249">
        <v>45067</v>
      </c>
      <c r="X7" s="249">
        <v>45074</v>
      </c>
      <c r="Y7" s="249">
        <v>45079</v>
      </c>
      <c r="Z7" s="249">
        <v>45081</v>
      </c>
      <c r="AA7" s="249">
        <v>45092</v>
      </c>
      <c r="AB7" s="249">
        <v>45095</v>
      </c>
      <c r="AC7" s="249">
        <v>45109</v>
      </c>
      <c r="AD7" s="248">
        <v>45109</v>
      </c>
      <c r="AE7" s="249">
        <v>45122</v>
      </c>
      <c r="AF7" s="248">
        <v>45130</v>
      </c>
      <c r="AG7" s="249">
        <v>45137</v>
      </c>
      <c r="AH7" s="249">
        <v>45158</v>
      </c>
      <c r="AI7" s="249">
        <v>45198</v>
      </c>
      <c r="AJ7" s="249">
        <v>45200</v>
      </c>
      <c r="AK7" s="249">
        <v>45205</v>
      </c>
      <c r="AL7" s="249">
        <v>45207</v>
      </c>
      <c r="AM7" s="248">
        <v>45207</v>
      </c>
      <c r="AN7" s="249">
        <v>45214</v>
      </c>
      <c r="AO7" s="249">
        <v>45228</v>
      </c>
      <c r="AP7" s="249">
        <v>45228</v>
      </c>
      <c r="AQ7" s="249">
        <v>45228</v>
      </c>
      <c r="AR7" s="248">
        <v>45242</v>
      </c>
      <c r="AS7" s="249">
        <v>45242</v>
      </c>
      <c r="AT7" s="249">
        <v>45242</v>
      </c>
      <c r="AU7" s="249">
        <v>45269</v>
      </c>
      <c r="AV7" s="249">
        <v>45277</v>
      </c>
      <c r="AW7" s="234"/>
      <c r="AX7" s="426"/>
      <c r="AY7" s="159">
        <f t="shared" si="0"/>
        <v>44955</v>
      </c>
      <c r="AZ7" s="161">
        <f t="shared" si="0"/>
        <v>44969</v>
      </c>
      <c r="BA7" s="161">
        <f t="shared" si="0"/>
        <v>44976</v>
      </c>
      <c r="BB7" s="161">
        <f t="shared" si="0"/>
        <v>44983</v>
      </c>
      <c r="BC7" s="161">
        <f t="shared" si="0"/>
        <v>45003</v>
      </c>
      <c r="BD7" s="159">
        <f t="shared" si="0"/>
        <v>45010</v>
      </c>
      <c r="BE7" s="161">
        <f t="shared" si="0"/>
        <v>45018</v>
      </c>
      <c r="BF7" s="159">
        <f t="shared" si="0"/>
        <v>45026</v>
      </c>
      <c r="BG7" s="159">
        <f t="shared" si="0"/>
        <v>45032</v>
      </c>
      <c r="BH7" s="161">
        <f t="shared" si="0"/>
        <v>45032</v>
      </c>
      <c r="BI7" s="161">
        <f t="shared" si="1"/>
        <v>45039</v>
      </c>
      <c r="BJ7" s="159">
        <f t="shared" si="1"/>
        <v>45039</v>
      </c>
      <c r="BK7" s="161">
        <f t="shared" si="1"/>
        <v>45046</v>
      </c>
      <c r="BL7" s="161">
        <f t="shared" si="1"/>
        <v>45060</v>
      </c>
      <c r="BM7" s="161">
        <f t="shared" si="1"/>
        <v>45060</v>
      </c>
      <c r="BN7" s="161">
        <f t="shared" si="1"/>
        <v>45067</v>
      </c>
      <c r="BO7" s="161">
        <f t="shared" si="1"/>
        <v>45067</v>
      </c>
      <c r="BP7" s="161">
        <f t="shared" si="1"/>
        <v>45067</v>
      </c>
      <c r="BQ7" s="161">
        <f t="shared" si="1"/>
        <v>45074</v>
      </c>
      <c r="BR7" s="161">
        <f t="shared" si="1"/>
        <v>45079</v>
      </c>
      <c r="BS7" s="161">
        <f t="shared" si="2"/>
        <v>45081</v>
      </c>
      <c r="BT7" s="161">
        <f t="shared" si="2"/>
        <v>45092</v>
      </c>
      <c r="BU7" s="161">
        <f t="shared" si="2"/>
        <v>45095</v>
      </c>
      <c r="BV7" s="161">
        <f t="shared" si="2"/>
        <v>45109</v>
      </c>
      <c r="BW7" s="159">
        <f t="shared" si="2"/>
        <v>45109</v>
      </c>
      <c r="BX7" s="161">
        <f t="shared" si="2"/>
        <v>45122</v>
      </c>
      <c r="BY7" s="159">
        <f t="shared" si="2"/>
        <v>45130</v>
      </c>
      <c r="BZ7" s="161">
        <f t="shared" si="2"/>
        <v>45137</v>
      </c>
      <c r="CA7" s="161">
        <f t="shared" si="2"/>
        <v>45158</v>
      </c>
      <c r="CB7" s="161">
        <f t="shared" si="2"/>
        <v>45198</v>
      </c>
      <c r="CC7" s="161">
        <f t="shared" si="3"/>
        <v>45200</v>
      </c>
      <c r="CD7" s="161">
        <f t="shared" si="3"/>
        <v>45205</v>
      </c>
      <c r="CE7" s="161">
        <f t="shared" si="3"/>
        <v>45207</v>
      </c>
      <c r="CF7" s="161">
        <f t="shared" si="3"/>
        <v>45207</v>
      </c>
      <c r="CG7" s="161">
        <f t="shared" si="3"/>
        <v>45214</v>
      </c>
      <c r="CH7" s="161">
        <f t="shared" si="3"/>
        <v>45228</v>
      </c>
      <c r="CI7" s="161">
        <f t="shared" si="3"/>
        <v>45228</v>
      </c>
      <c r="CJ7" s="159">
        <f t="shared" si="3"/>
        <v>45228</v>
      </c>
      <c r="CK7" s="159">
        <f t="shared" si="3"/>
        <v>45242</v>
      </c>
      <c r="CL7" s="161">
        <f t="shared" si="3"/>
        <v>45242</v>
      </c>
      <c r="CM7" s="161">
        <f t="shared" si="4"/>
        <v>45242</v>
      </c>
      <c r="CN7" s="161">
        <f t="shared" si="4"/>
        <v>45269</v>
      </c>
      <c r="CO7" s="161">
        <f t="shared" si="4"/>
        <v>45277</v>
      </c>
      <c r="CP7" s="177">
        <f t="shared" si="4"/>
        <v>0</v>
      </c>
      <c r="CQ7" s="156" t="s">
        <v>100</v>
      </c>
      <c r="CR7" s="426"/>
      <c r="CS7" s="2" t="s">
        <v>101</v>
      </c>
      <c r="CT7" s="2" t="s">
        <v>3</v>
      </c>
    </row>
    <row r="8" spans="1:103" ht="12.75" x14ac:dyDescent="0.2">
      <c r="A8" s="75">
        <v>1</v>
      </c>
      <c r="B8" s="71" t="s">
        <v>102</v>
      </c>
      <c r="C8" s="94" t="s">
        <v>103</v>
      </c>
      <c r="D8" s="371">
        <v>39870</v>
      </c>
      <c r="E8" s="196" t="str">
        <f t="shared" ref="E8:E23" si="5">IF(($A$6-D8)/365.25&gt;18,"",IF(($A$6-D8)/365.25&gt;15,"JUV",IF(($A$6-D8)/365.25&gt;13,"PJUV",IF(($A$6-D8)/365.25&gt;11,"INF D",IF(($A$6-D8)/365.25&gt;9,"INF C","INF B")))))</f>
        <v>PJUV</v>
      </c>
      <c r="F8" s="337">
        <v>560</v>
      </c>
      <c r="G8" s="337">
        <v>138</v>
      </c>
      <c r="H8" s="337"/>
      <c r="I8" s="337">
        <v>106</v>
      </c>
      <c r="J8" s="337"/>
      <c r="K8" s="337">
        <v>30</v>
      </c>
      <c r="L8" s="337"/>
      <c r="M8" s="337"/>
      <c r="N8" s="337"/>
      <c r="O8" s="337">
        <v>55.4</v>
      </c>
      <c r="P8" s="337">
        <v>178</v>
      </c>
      <c r="Q8" s="337"/>
      <c r="R8" s="337">
        <v>112</v>
      </c>
      <c r="S8" s="337"/>
      <c r="T8" s="337"/>
      <c r="U8" s="337">
        <v>232</v>
      </c>
      <c r="V8" s="337"/>
      <c r="W8" s="337"/>
      <c r="X8" s="337"/>
      <c r="Y8" s="337">
        <v>210</v>
      </c>
      <c r="Z8" s="337">
        <v>216</v>
      </c>
      <c r="AA8" s="337"/>
      <c r="AB8" s="337"/>
      <c r="AC8" s="337">
        <v>36</v>
      </c>
      <c r="AD8" s="337"/>
      <c r="AE8" s="337">
        <v>210</v>
      </c>
      <c r="AF8" s="337"/>
      <c r="AG8" s="337">
        <v>210</v>
      </c>
      <c r="AH8" s="337"/>
      <c r="AI8" s="337">
        <v>380</v>
      </c>
      <c r="AJ8" s="337"/>
      <c r="AK8" s="337">
        <v>360</v>
      </c>
      <c r="AL8" s="337">
        <v>300</v>
      </c>
      <c r="AM8" s="337"/>
      <c r="AN8" s="337">
        <v>870</v>
      </c>
      <c r="AO8" s="337">
        <v>88</v>
      </c>
      <c r="AP8" s="337"/>
      <c r="AQ8" s="337"/>
      <c r="AR8" s="337"/>
      <c r="AS8" s="337">
        <v>800</v>
      </c>
      <c r="AT8" s="337"/>
      <c r="AU8" s="337">
        <v>320</v>
      </c>
      <c r="AV8" s="337"/>
      <c r="AW8" s="182"/>
      <c r="AX8" s="170">
        <f t="shared" ref="AX8:AX44" si="6">COUNT(F8:AW8)</f>
        <v>20</v>
      </c>
      <c r="AY8" s="372">
        <f t="shared" ref="AY8:AY23" si="7">+IF($B$7-AY$7&lt;365/12,F8,IF($B$7-AY$7&lt;365*2/12,F8*0.93,IF($B$7-AY$7&lt;365*3/12,F8*0.86,IF($B$7-AY$7&lt;365*4/12,F8*0.79,IF($B$7-AY$7&lt;365*5/12,F8*0.72,IF($B$7-AY$7&lt;365*6/12,F8*0.65,IF($B$7-AY$7&lt;365*7/12,F8*0.58,IF($B$7-AY$7&lt;365*8/12,F8*0.51,0))))))))+IF($B$7-AY$7&gt;365,0,IF($B$7-AY$7&gt;365*11/12,F8*0.23,IF($B$7-AY$7&gt;365*10/12,F8*0.3,IF($B$7-AY$7&gt;365*9/12,F8*0.37,IF($B$7-AY$7&gt;365*8/12,F8*0.44,0)))))</f>
        <v>168</v>
      </c>
      <c r="AZ8" s="373">
        <f t="shared" ref="AZ8:AZ23" si="8">+IF($B$7-AZ$7&lt;365/12,G8,IF($B$7-AZ$7&lt;365*2/12,G8*0.93,IF($B$7-AZ$7&lt;365*3/12,G8*0.86,IF($B$7-AZ$7&lt;365*4/12,G8*0.79,IF($B$7-AZ$7&lt;365*5/12,G8*0.72,IF($B$7-AZ$7&lt;365*6/12,G8*0.65,IF($B$7-AZ$7&lt;365*7/12,G8*0.58,IF($B$7-AZ$7&lt;365*8/12,G8*0.51,0))))))))+IF($B$7-AZ$7&gt;365,0,IF($B$7-AZ$7&gt;365*11/12,G8*0.23,IF($B$7-AZ$7&gt;365*10/12,G8*0.3,IF($B$7-AZ$7&gt;365*9/12,G8*0.37,IF($B$7-AZ$7&gt;365*8/12,G8*0.44,0)))))</f>
        <v>41.4</v>
      </c>
      <c r="BA8" s="372">
        <f t="shared" ref="BA8:BA23" si="9">+IF($B$7-BA$7&lt;365/12,H8,IF($B$7-BA$7&lt;365*2/12,H8*0.93,IF($B$7-BA$7&lt;365*3/12,H8*0.86,IF($B$7-BA$7&lt;365*4/12,H8*0.79,IF($B$7-BA$7&lt;365*5/12,H8*0.72,IF($B$7-BA$7&lt;365*6/12,H8*0.65,IF($B$7-BA$7&lt;365*7/12,H8*0.58,IF($B$7-BA$7&lt;365*8/12,H8*0.51,0))))))))+IF($B$7-BA$7&gt;365,0,IF($B$7-BA$7&gt;365*11/12,H8*0.23,IF($B$7-BA$7&gt;365*10/12,H8*0.3,IF($B$7-BA$7&gt;365*9/12,H8*0.37,IF($B$7-BA$7&gt;365*8/12,H8*0.44,0)))))</f>
        <v>0</v>
      </c>
      <c r="BB8" s="373">
        <f t="shared" ref="BB8:BB23" si="10">+IF($B$7-BB$7&lt;365/12,I8,IF($B$7-BB$7&lt;365*2/12,I8*0.93,IF($B$7-BB$7&lt;365*3/12,I8*0.86,IF($B$7-BB$7&lt;365*4/12,I8*0.79,IF($B$7-BB$7&lt;365*5/12,I8*0.72,IF($B$7-BB$7&lt;365*6/12,I8*0.65,IF($B$7-BB$7&lt;365*7/12,I8*0.58,IF($B$7-BB$7&lt;365*8/12,I8*0.51,0))))))))+IF($B$7-BB$7&gt;365,0,IF($B$7-BB$7&gt;365*11/12,I8*0.23,IF($B$7-BB$7&gt;365*10/12,I8*0.3,IF($B$7-BB$7&gt;365*9/12,I8*0.37,IF($B$7-BB$7&gt;365*8/12,I8*0.44,0)))))</f>
        <v>39.22</v>
      </c>
      <c r="BC8" s="372">
        <f t="shared" ref="BC8:BC23" si="11">+IF($B$7-BC$7&lt;365/12,J8,IF($B$7-BC$7&lt;365*2/12,J8*0.93,IF($B$7-BC$7&lt;365*3/12,J8*0.86,IF($B$7-BC$7&lt;365*4/12,J8*0.79,IF($B$7-BC$7&lt;365*5/12,J8*0.72,IF($B$7-BC$7&lt;365*6/12,J8*0.65,IF($B$7-BC$7&lt;365*7/12,J8*0.58,IF($B$7-BC$7&lt;365*8/12,J8*0.51,0))))))))+IF($B$7-BC$7&gt;365,0,IF($B$7-BC$7&gt;365*11/12,J8*0.23,IF($B$7-BC$7&gt;365*10/12,J8*0.3,IF($B$7-BC$7&gt;365*9/12,J8*0.37,IF($B$7-BC$7&gt;365*8/12,J8*0.44,0)))))</f>
        <v>0</v>
      </c>
      <c r="BD8" s="373">
        <f t="shared" ref="BD8:BD23" si="12">+IF($B$7-BD$7&lt;365/12,K8,IF($B$7-BD$7&lt;365*2/12,K8*0.93,IF($B$7-BD$7&lt;365*3/12,K8*0.86,IF($B$7-BD$7&lt;365*4/12,K8*0.79,IF($B$7-BD$7&lt;365*5/12,K8*0.72,IF($B$7-BD$7&lt;365*6/12,K8*0.65,IF($B$7-BD$7&lt;365*7/12,K8*0.58,IF($B$7-BD$7&lt;365*8/12,K8*0.51,0))))))))+IF($B$7-BD$7&gt;365,0,IF($B$7-BD$7&gt;365*11/12,K8*0.23,IF($B$7-BD$7&gt;365*10/12,K8*0.3,IF($B$7-BD$7&gt;365*9/12,K8*0.37,IF($B$7-BD$7&gt;365*8/12,K8*0.44,0)))))</f>
        <v>11.1</v>
      </c>
      <c r="BE8" s="372">
        <f t="shared" ref="BE8:BE23" si="13">+IF($B$7-BE$7&lt;365/12,L8,IF($B$7-BE$7&lt;365*2/12,L8*0.93,IF($B$7-BE$7&lt;365*3/12,L8*0.86,IF($B$7-BE$7&lt;365*4/12,L8*0.79,IF($B$7-BE$7&lt;365*5/12,L8*0.72,IF($B$7-BE$7&lt;365*6/12,L8*0.65,IF($B$7-BE$7&lt;365*7/12,L8*0.58,IF($B$7-BE$7&lt;365*8/12,L8*0.51,0))))))))+IF($B$7-BE$7&gt;365,0,IF($B$7-BE$7&gt;365*11/12,L8*0.23,IF($B$7-BE$7&gt;365*10/12,L8*0.3,IF($B$7-BE$7&gt;365*9/12,L8*0.37,IF($B$7-BE$7&gt;365*8/12,L8*0.44,0)))))</f>
        <v>0</v>
      </c>
      <c r="BF8" s="372">
        <f t="shared" ref="BF8:BF23" si="14">+IF($B$7-BF$7&lt;365/12,M8,IF($B$7-BF$7&lt;365*2/12,M8*0.93,IF($B$7-BF$7&lt;365*3/12,M8*0.86,IF($B$7-BF$7&lt;365*4/12,M8*0.79,IF($B$7-BF$7&lt;365*5/12,M8*0.72,IF($B$7-BF$7&lt;365*6/12,M8*0.65,IF($B$7-BF$7&lt;365*7/12,M8*0.58,IF($B$7-BF$7&lt;365*8/12,M8*0.51,0))))))))+IF($B$7-BF$7&gt;365,0,IF($B$7-BF$7&gt;365*11/12,M8*0.23,IF($B$7-BF$7&gt;365*10/12,M8*0.3,IF($B$7-BF$7&gt;365*9/12,M8*0.37,IF($B$7-BF$7&gt;365*8/12,M8*0.44,0)))))</f>
        <v>0</v>
      </c>
      <c r="BG8" s="372">
        <f t="shared" ref="BG8:BG23" si="15">+IF($B$7-BG$7&lt;365/12,N8,IF($B$7-BG$7&lt;365*2/12,N8*0.93,IF($B$7-BG$7&lt;365*3/12,N8*0.86,IF($B$7-BG$7&lt;365*4/12,N8*0.79,IF($B$7-BG$7&lt;365*5/12,N8*0.72,IF($B$7-BG$7&lt;365*6/12,N8*0.65,IF($B$7-BG$7&lt;365*7/12,N8*0.58,IF($B$7-BG$7&lt;365*8/12,N8*0.51,0))))))))+IF($B$7-BG$7&gt;365,0,IF($B$7-BG$7&gt;365*11/12,N8*0.23,IF($B$7-BG$7&gt;365*10/12,N8*0.3,IF($B$7-BG$7&gt;365*9/12,N8*0.37,IF($B$7-BG$7&gt;365*8/12,N8*0.44,0)))))</f>
        <v>0</v>
      </c>
      <c r="BH8" s="373">
        <f t="shared" ref="BH8:BH23" si="16">+IF($B$7-BH$7&lt;365/12,O8,IF($B$7-BH$7&lt;365*2/12,O8*0.93,IF($B$7-BH$7&lt;365*3/12,O8*0.86,IF($B$7-BH$7&lt;365*4/12,O8*0.79,IF($B$7-BH$7&lt;365*5/12,O8*0.72,IF($B$7-BH$7&lt;365*6/12,O8*0.65,IF($B$7-BH$7&lt;365*7/12,O8*0.58,IF($B$7-BH$7&lt;365*8/12,O8*0.51,0))))))))+IF($B$7-BH$7&gt;365,0,IF($B$7-BH$7&gt;365*11/12,O8*0.23,IF($B$7-BH$7&gt;365*10/12,O8*0.3,IF($B$7-BH$7&gt;365*9/12,O8*0.37,IF($B$7-BH$7&gt;365*8/12,O8*0.44,0)))))</f>
        <v>24.376000000000001</v>
      </c>
      <c r="BI8" s="373">
        <f t="shared" ref="BI8:BI23" si="17">+IF($B$7-BI$7&lt;365/12,P8,IF($B$7-BI$7&lt;365*2/12,P8*0.93,IF($B$7-BI$7&lt;365*3/12,P8*0.86,IF($B$7-BI$7&lt;365*4/12,P8*0.79,IF($B$7-BI$7&lt;365*5/12,P8*0.72,IF($B$7-BI$7&lt;365*6/12,P8*0.65,IF($B$7-BI$7&lt;365*7/12,P8*0.58,IF($B$7-BI$7&lt;365*8/12,P8*0.51,0))))))))+IF($B$7-BI$7&gt;365,0,IF($B$7-BI$7&gt;365*11/12,P8*0.23,IF($B$7-BI$7&gt;365*10/12,P8*0.3,IF($B$7-BI$7&gt;365*9/12,P8*0.37,IF($B$7-BI$7&gt;365*8/12,P8*0.44,0)))))</f>
        <v>78.320000000000007</v>
      </c>
      <c r="BJ8" s="372">
        <f t="shared" ref="BJ8:BJ23" si="18">+IF($B$7-BJ$7&lt;365/12,Q8,IF($B$7-BJ$7&lt;365*2/12,Q8*0.93,IF($B$7-BJ$7&lt;365*3/12,Q8*0.86,IF($B$7-BJ$7&lt;365*4/12,Q8*0.79,IF($B$7-BJ$7&lt;365*5/12,Q8*0.72,IF($B$7-BJ$7&lt;365*6/12,Q8*0.65,IF($B$7-BJ$7&lt;365*7/12,Q8*0.58,IF($B$7-BJ$7&lt;365*8/12,Q8*0.51,0))))))))+IF($B$7-BJ$7&gt;365,0,IF($B$7-BJ$7&gt;365*11/12,Q8*0.23,IF($B$7-BJ$7&gt;365*10/12,Q8*0.3,IF($B$7-BJ$7&gt;365*9/12,Q8*0.37,IF($B$7-BJ$7&gt;365*8/12,Q8*0.44,0)))))</f>
        <v>0</v>
      </c>
      <c r="BK8" s="373">
        <f t="shared" ref="BK8:BK23" si="19">+IF($B$7-BK$7&lt;365/12,R8,IF($B$7-BK$7&lt;365*2/12,R8*0.93,IF($B$7-BK$7&lt;365*3/12,R8*0.86,IF($B$7-BK$7&lt;365*4/12,R8*0.79,IF($B$7-BK$7&lt;365*5/12,R8*0.72,IF($B$7-BK$7&lt;365*6/12,R8*0.65,IF($B$7-BK$7&lt;365*7/12,R8*0.58,IF($B$7-BK$7&lt;365*8/12,R8*0.51,0))))))))+IF($B$7-BK$7&gt;365,0,IF($B$7-BK$7&gt;365*11/12,R8*0.23,IF($B$7-BK$7&gt;365*10/12,R8*0.3,IF($B$7-BK$7&gt;365*9/12,R8*0.37,IF($B$7-BK$7&gt;365*8/12,R8*0.44,0)))))</f>
        <v>57.120000000000005</v>
      </c>
      <c r="BL8" s="372">
        <f t="shared" ref="BL8:BL23" si="20">+IF($B$7-BL$7&lt;365/12,S8,IF($B$7-BL$7&lt;365*2/12,S8*0.93,IF($B$7-BL$7&lt;365*3/12,S8*0.86,IF($B$7-BL$7&lt;365*4/12,S8*0.79,IF($B$7-BL$7&lt;365*5/12,S8*0.72,IF($B$7-BL$7&lt;365*6/12,S8*0.65,IF($B$7-BL$7&lt;365*7/12,S8*0.58,IF($B$7-BL$7&lt;365*8/12,S8*0.51,0))))))))+IF($B$7-BL$7&gt;365,0,IF($B$7-BL$7&gt;365*11/12,S8*0.23,IF($B$7-BL$7&gt;365*10/12,S8*0.3,IF($B$7-BL$7&gt;365*9/12,S8*0.37,IF($B$7-BL$7&gt;365*8/12,S8*0.44,0)))))</f>
        <v>0</v>
      </c>
      <c r="BM8" s="372">
        <f t="shared" ref="BM8:BM23" si="21">+IF($B$7-BM$7&lt;365/12,T8,IF($B$7-BM$7&lt;365*2/12,T8*0.93,IF($B$7-BM$7&lt;365*3/12,T8*0.86,IF($B$7-BM$7&lt;365*4/12,T8*0.79,IF($B$7-BM$7&lt;365*5/12,T8*0.72,IF($B$7-BM$7&lt;365*6/12,T8*0.65,IF($B$7-BM$7&lt;365*7/12,T8*0.58,IF($B$7-BM$7&lt;365*8/12,T8*0.51,0))))))))+IF($B$7-BM$7&gt;365,0,IF($B$7-BM$7&gt;365*11/12,T8*0.23,IF($B$7-BM$7&gt;365*10/12,T8*0.3,IF($B$7-BM$7&gt;365*9/12,T8*0.37,IF($B$7-BM$7&gt;365*8/12,T8*0.44,0)))))</f>
        <v>0</v>
      </c>
      <c r="BN8" s="373">
        <f t="shared" ref="BN8:BN23" si="22">+IF($B$7-BN$7&lt;365/12,U8,IF($B$7-BN$7&lt;365*2/12,U8*0.93,IF($B$7-BN$7&lt;365*3/12,U8*0.86,IF($B$7-BN$7&lt;365*4/12,U8*0.79,IF($B$7-BN$7&lt;365*5/12,U8*0.72,IF($B$7-BN$7&lt;365*6/12,U8*0.65,IF($B$7-BN$7&lt;365*7/12,U8*0.58,IF($B$7-BN$7&lt;365*8/12,U8*0.51,0))))))))+IF($B$7-BN$7&gt;365,0,IF($B$7-BN$7&gt;365*11/12,U8*0.23,IF($B$7-BN$7&gt;365*10/12,U8*0.3,IF($B$7-BN$7&gt;365*9/12,U8*0.37,IF($B$7-BN$7&gt;365*8/12,U8*0.44,0)))))</f>
        <v>118.32000000000001</v>
      </c>
      <c r="BO8" s="372">
        <f t="shared" ref="BO8:BO23" si="23">+IF($B$7-BO$7&lt;365/12,V8,IF($B$7-BO$7&lt;365*2/12,V8*0.93,IF($B$7-BO$7&lt;365*3/12,V8*0.86,IF($B$7-BO$7&lt;365*4/12,V8*0.79,IF($B$7-BO$7&lt;365*5/12,V8*0.72,IF($B$7-BO$7&lt;365*6/12,V8*0.65,IF($B$7-BO$7&lt;365*7/12,V8*0.58,IF($B$7-BO$7&lt;365*8/12,V8*0.51,0))))))))+IF($B$7-BO$7&gt;365,0,IF($B$7-BO$7&gt;365*11/12,V8*0.23,IF($B$7-BO$7&gt;365*10/12,V8*0.3,IF($B$7-BO$7&gt;365*9/12,V8*0.37,IF($B$7-BO$7&gt;365*8/12,V8*0.44,0)))))</f>
        <v>0</v>
      </c>
      <c r="BP8" s="372">
        <f t="shared" ref="BP8:BP23" si="24">+IF($B$7-BP$7&lt;365/12,W8,IF($B$7-BP$7&lt;365*2/12,W8*0.93,IF($B$7-BP$7&lt;365*3/12,W8*0.86,IF($B$7-BP$7&lt;365*4/12,W8*0.79,IF($B$7-BP$7&lt;365*5/12,W8*0.72,IF($B$7-BP$7&lt;365*6/12,W8*0.65,IF($B$7-BP$7&lt;365*7/12,W8*0.58,IF($B$7-BP$7&lt;365*8/12,W8*0.51,0))))))))+IF($B$7-BP$7&gt;365,0,IF($B$7-BP$7&gt;365*11/12,W8*0.23,IF($B$7-BP$7&gt;365*10/12,W8*0.3,IF($B$7-BP$7&gt;365*9/12,W8*0.37,IF($B$7-BP$7&gt;365*8/12,W8*0.44,0)))))</f>
        <v>0</v>
      </c>
      <c r="BQ8" s="372">
        <f t="shared" ref="BQ8:BQ23" si="25">+IF($B$7-BQ$7&lt;365/12,X8,IF($B$7-BQ$7&lt;365*2/12,X8*0.93,IF($B$7-BQ$7&lt;365*3/12,X8*0.86,IF($B$7-BQ$7&lt;365*4/12,X8*0.79,IF($B$7-BQ$7&lt;365*5/12,X8*0.72,IF($B$7-BQ$7&lt;365*6/12,X8*0.65,IF($B$7-BQ$7&lt;365*7/12,X8*0.58,IF($B$7-BQ$7&lt;365*8/12,X8*0.51,0))))))))+IF($B$7-BQ$7&gt;365,0,IF($B$7-BQ$7&gt;365*11/12,X8*0.23,IF($B$7-BQ$7&gt;365*10/12,X8*0.3,IF($B$7-BQ$7&gt;365*9/12,X8*0.37,IF($B$7-BQ$7&gt;365*8/12,X8*0.44,0)))))</f>
        <v>0</v>
      </c>
      <c r="BR8" s="373">
        <f t="shared" ref="BR8:BR23" si="26">+IF($B$7-BR$7&lt;365/12,Y8,IF($B$7-BR$7&lt;365*2/12,Y8*0.93,IF($B$7-BR$7&lt;365*3/12,Y8*0.86,IF($B$7-BR$7&lt;365*4/12,Y8*0.79,IF($B$7-BR$7&lt;365*5/12,Y8*0.72,IF($B$7-BR$7&lt;365*6/12,Y8*0.65,IF($B$7-BR$7&lt;365*7/12,Y8*0.58,IF($B$7-BR$7&lt;365*8/12,Y8*0.51,0))))))))+IF($B$7-BR$7&gt;365,0,IF($B$7-BR$7&gt;365*11/12,Y8*0.23,IF($B$7-BR$7&gt;365*10/12,Y8*0.3,IF($B$7-BR$7&gt;365*9/12,Y8*0.37,IF($B$7-BR$7&gt;365*8/12,Y8*0.44,0)))))</f>
        <v>121.8</v>
      </c>
      <c r="BS8" s="373">
        <f t="shared" ref="BS8:BS23" si="27">+IF($B$7-BS$7&lt;365/12,Z8,IF($B$7-BS$7&lt;365*2/12,Z8*0.93,IF($B$7-BS$7&lt;365*3/12,Z8*0.86,IF($B$7-BS$7&lt;365*4/12,Z8*0.79,IF($B$7-BS$7&lt;365*5/12,Z8*0.72,IF($B$7-BS$7&lt;365*6/12,Z8*0.65,IF($B$7-BS$7&lt;365*7/12,Z8*0.58,IF($B$7-BS$7&lt;365*8/12,Z8*0.51,0))))))))+IF($B$7-BS$7&gt;365,0,IF($B$7-BS$7&gt;365*11/12,Z8*0.23,IF($B$7-BS$7&gt;365*10/12,Z8*0.3,IF($B$7-BS$7&gt;365*9/12,Z8*0.37,IF($B$7-BS$7&gt;365*8/12,Z8*0.44,0)))))</f>
        <v>125.27999999999999</v>
      </c>
      <c r="BT8" s="372">
        <f t="shared" ref="BT8:BT23" si="28">+IF($B$7-BT$7&lt;365/12,AA8,IF($B$7-BT$7&lt;365*2/12,AA8*0.93,IF($B$7-BT$7&lt;365*3/12,AA8*0.86,IF($B$7-BT$7&lt;365*4/12,AA8*0.79,IF($B$7-BT$7&lt;365*5/12,AA8*0.72,IF($B$7-BT$7&lt;365*6/12,AA8*0.65,IF($B$7-BT$7&lt;365*7/12,AA8*0.58,IF($B$7-BT$7&lt;365*8/12,AA8*0.51,0))))))))+IF($B$7-BT$7&gt;365,0,IF($B$7-BT$7&gt;365*11/12,AA8*0.23,IF($B$7-BT$7&gt;365*10/12,AA8*0.3,IF($B$7-BT$7&gt;365*9/12,AA8*0.37,IF($B$7-BT$7&gt;365*8/12,AA8*0.44,0)))))</f>
        <v>0</v>
      </c>
      <c r="BU8" s="372">
        <f t="shared" ref="BU8:BU23" si="29">+IF($B$7-BU$7&lt;365/12,AB8,IF($B$7-BU$7&lt;365*2/12,AB8*0.93,IF($B$7-BU$7&lt;365*3/12,AB8*0.86,IF($B$7-BU$7&lt;365*4/12,AB8*0.79,IF($B$7-BU$7&lt;365*5/12,AB8*0.72,IF($B$7-BU$7&lt;365*6/12,AB8*0.65,IF($B$7-BU$7&lt;365*7/12,AB8*0.58,IF($B$7-BU$7&lt;365*8/12,AB8*0.51,0))))))))+IF($B$7-BU$7&gt;365,0,IF($B$7-BU$7&gt;365*11/12,AB8*0.23,IF($B$7-BU$7&gt;365*10/12,AB8*0.3,IF($B$7-BU$7&gt;365*9/12,AB8*0.37,IF($B$7-BU$7&gt;365*8/12,AB8*0.44,0)))))</f>
        <v>0</v>
      </c>
      <c r="BV8" s="373">
        <f t="shared" ref="BV8:BV23" si="30">+IF($B$7-BV$7&lt;365/12,AC8,IF($B$7-BV$7&lt;365*2/12,AC8*0.93,IF($B$7-BV$7&lt;365*3/12,AC8*0.86,IF($B$7-BV$7&lt;365*4/12,AC8*0.79,IF($B$7-BV$7&lt;365*5/12,AC8*0.72,IF($B$7-BV$7&lt;365*6/12,AC8*0.65,IF($B$7-BV$7&lt;365*7/12,AC8*0.58,IF($B$7-BV$7&lt;365*8/12,AC8*0.51,0))))))))+IF($B$7-BV$7&gt;365,0,IF($B$7-BV$7&gt;365*11/12,AC8*0.23,IF($B$7-BV$7&gt;365*10/12,AC8*0.3,IF($B$7-BV$7&gt;365*9/12,AC8*0.37,IF($B$7-BV$7&gt;365*8/12,AC8*0.44,0)))))</f>
        <v>23.400000000000002</v>
      </c>
      <c r="BW8" s="374">
        <f t="shared" ref="BW8:BW23" si="31">+IF($B$7-BW$7&lt;365/12,AD8,IF($B$7-BW$7&lt;365*2/12,AD8*0.93,IF($B$7-BW$7&lt;365*3/12,AD8*0.86,IF($B$7-BW$7&lt;365*4/12,AD8*0.79,IF($B$7-BW$7&lt;365*5/12,AD8*0.72,IF($B$7-BW$7&lt;365*6/12,AD8*0.65,IF($B$7-BW$7&lt;365*7/12,AD8*0.58,IF($B$7-BW$7&lt;365*8/12,AD8*0.51,0))))))))+IF($B$7-BW$7&gt;365,0,IF($B$7-BW$7&gt;365*11/12,AD8*0.23,IF($B$7-BW$7&gt;365*10/12,AD8*0.3,IF($B$7-BW$7&gt;365*9/12,AD8*0.37,IF($B$7-BW$7&gt;365*8/12,AD8*0.44,0)))))</f>
        <v>0</v>
      </c>
      <c r="BX8" s="373">
        <f t="shared" ref="BX8:BX23" si="32">+IF($B$7-BX$7&lt;365/12,AE8,IF($B$7-BX$7&lt;365*2/12,AE8*0.93,IF($B$7-BX$7&lt;365*3/12,AE8*0.86,IF($B$7-BX$7&lt;365*4/12,AE8*0.79,IF($B$7-BX$7&lt;365*5/12,AE8*0.72,IF($B$7-BX$7&lt;365*6/12,AE8*0.65,IF($B$7-BX$7&lt;365*7/12,AE8*0.58,IF($B$7-BX$7&lt;365*8/12,AE8*0.51,0))))))))+IF($B$7-BX$7&gt;365,0,IF($B$7-BX$7&gt;365*11/12,AE8*0.23,IF($B$7-BX$7&gt;365*10/12,AE8*0.3,IF($B$7-BX$7&gt;365*9/12,AE8*0.37,IF($B$7-BX$7&gt;365*8/12,AE8*0.44,0)))))</f>
        <v>136.5</v>
      </c>
      <c r="BY8" s="374">
        <f t="shared" ref="BY8:BY23" si="33">+IF($B$7-BY$7&lt;365/12,AF8,IF($B$7-BY$7&lt;365*2/12,AF8*0.93,IF($B$7-BY$7&lt;365*3/12,AF8*0.86,IF($B$7-BY$7&lt;365*4/12,AF8*0.79,IF($B$7-BY$7&lt;365*5/12,AF8*0.72,IF($B$7-BY$7&lt;365*6/12,AF8*0.65,IF($B$7-BY$7&lt;365*7/12,AF8*0.58,IF($B$7-BY$7&lt;365*8/12,AF8*0.51,0))))))))+IF($B$7-BY$7&gt;365,0,IF($B$7-BY$7&gt;365*11/12,AF8*0.23,IF($B$7-BY$7&gt;365*10/12,AF8*0.3,IF($B$7-BY$7&gt;365*9/12,AF8*0.37,IF($B$7-BY$7&gt;365*8/12,AF8*0.44,0)))))</f>
        <v>0</v>
      </c>
      <c r="BZ8" s="374">
        <f t="shared" ref="BZ8:BZ23" si="34">+IF($B$7-BZ$7&lt;365/12,AG8,IF($B$7-BZ$7&lt;365*2/12,AG8*0.93,IF($B$7-BZ$7&lt;365*3/12,AG8*0.86,IF($B$7-BZ$7&lt;365*4/12,AG8*0.79,IF($B$7-BZ$7&lt;365*5/12,AG8*0.72,IF($B$7-BZ$7&lt;365*6/12,AG8*0.65,IF($B$7-BZ$7&lt;365*7/12,AG8*0.58,IF($B$7-BZ$7&lt;365*8/12,AG8*0.51,0))))))))+IF($B$7-BZ$7&gt;365,0,IF($B$7-BZ$7&gt;365*11/12,AG8*0.23,IF($B$7-BZ$7&gt;365*10/12,AG8*0.3,IF($B$7-BZ$7&gt;365*9/12,AG8*0.37,IF($B$7-BZ$7&gt;365*8/12,AG8*0.44,0)))))</f>
        <v>151.19999999999999</v>
      </c>
      <c r="CA8" s="374">
        <f t="shared" ref="CA8:CA23" si="35">+IF($B$7-CA$7&lt;365/12,AH8,IF($B$7-CA$7&lt;365*2/12,AH8*0.93,IF($B$7-CA$7&lt;365*3/12,AH8*0.86,IF($B$7-CA$7&lt;365*4/12,AH8*0.79,IF($B$7-CA$7&lt;365*5/12,AH8*0.72,IF($B$7-CA$7&lt;365*6/12,AH8*0.65,IF($B$7-CA$7&lt;365*7/12,AH8*0.58,IF($B$7-CA$7&lt;365*8/12,AH8*0.51,0))))))))+IF($B$7-CA$7&gt;365,0,IF($B$7-CA$7&gt;365*11/12,AH8*0.23,IF($B$7-CA$7&gt;365*10/12,AH8*0.3,IF($B$7-CA$7&gt;365*9/12,AH8*0.37,IF($B$7-CA$7&gt;365*8/12,AH8*0.44,0)))))</f>
        <v>0</v>
      </c>
      <c r="CB8" s="374">
        <f t="shared" ref="CB8:CB23" si="36">+IF($B$7-CB$7&lt;365/12,AI8,IF($B$7-CB$7&lt;365*2/12,AI8*0.93,IF($B$7-CB$7&lt;365*3/12,AI8*0.86,IF($B$7-CB$7&lt;365*4/12,AI8*0.79,IF($B$7-CB$7&lt;365*5/12,AI8*0.72,IF($B$7-CB$7&lt;365*6/12,AI8*0.65,IF($B$7-CB$7&lt;365*7/12,AI8*0.58,IF($B$7-CB$7&lt;365*8/12,AI8*0.51,0))))))))+IF($B$7-CB$7&gt;365,0,IF($B$7-CB$7&gt;365*11/12,AI8*0.23,IF($B$7-CB$7&gt;365*10/12,AI8*0.3,IF($B$7-CB$7&gt;365*9/12,AI8*0.37,IF($B$7-CB$7&gt;365*8/12,AI8*0.44,0)))))</f>
        <v>326.8</v>
      </c>
      <c r="CC8" s="374">
        <f t="shared" ref="CC8:CC23" si="37">+IF($B$7-CC$7&lt;365/12,AJ8,IF($B$7-CC$7&lt;365*2/12,AJ8*0.93,IF($B$7-CC$7&lt;365*3/12,AJ8*0.86,IF($B$7-CC$7&lt;365*4/12,AJ8*0.79,IF($B$7-CC$7&lt;365*5/12,AJ8*0.72,IF($B$7-CC$7&lt;365*6/12,AJ8*0.65,IF($B$7-CC$7&lt;365*7/12,AJ8*0.58,IF($B$7-CC$7&lt;365*8/12,AJ8*0.51,0))))))))+IF($B$7-CC$7&gt;365,0,IF($B$7-CC$7&gt;365*11/12,AJ8*0.23,IF($B$7-CC$7&gt;365*10/12,AJ8*0.3,IF($B$7-CC$7&gt;365*9/12,AJ8*0.37,IF($B$7-CC$7&gt;365*8/12,AJ8*0.44,0)))))</f>
        <v>0</v>
      </c>
      <c r="CD8" s="374">
        <f t="shared" ref="CD8:CD23" si="38">+IF($B$7-CD$7&lt;365/12,AK8,IF($B$7-CD$7&lt;365*2/12,AK8*0.93,IF($B$7-CD$7&lt;365*3/12,AK8*0.86,IF($B$7-CD$7&lt;365*4/12,AK8*0.79,IF($B$7-CD$7&lt;365*5/12,AK8*0.72,IF($B$7-CD$7&lt;365*6/12,AK8*0.65,IF($B$7-CD$7&lt;365*7/12,AK8*0.58,IF($B$7-CD$7&lt;365*8/12,AK8*0.51,0))))))))+IF($B$7-CD$7&gt;365,0,IF($B$7-CD$7&gt;365*11/12,AK8*0.23,IF($B$7-CD$7&gt;365*10/12,AK8*0.3,IF($B$7-CD$7&gt;365*9/12,AK8*0.37,IF($B$7-CD$7&gt;365*8/12,AK8*0.44,0)))))</f>
        <v>309.60000000000002</v>
      </c>
      <c r="CE8" s="374">
        <f t="shared" ref="CE8:CE23" si="39">+IF($B$7-CE$7&lt;365/12,AL8,IF($B$7-CE$7&lt;365*2/12,AL8*0.93,IF($B$7-CE$7&lt;365*3/12,AL8*0.86,IF($B$7-CE$7&lt;365*4/12,AL8*0.79,IF($B$7-CE$7&lt;365*5/12,AL8*0.72,IF($B$7-CE$7&lt;365*6/12,AL8*0.65,IF($B$7-CE$7&lt;365*7/12,AL8*0.58,IF($B$7-CE$7&lt;365*8/12,AL8*0.51,0))))))))+IF($B$7-CE$7&gt;365,0,IF($B$7-CE$7&gt;365*11/12,AL8*0.23,IF($B$7-CE$7&gt;365*10/12,AL8*0.3,IF($B$7-CE$7&gt;365*9/12,AL8*0.37,IF($B$7-CE$7&gt;365*8/12,AL8*0.44,0)))))</f>
        <v>258</v>
      </c>
      <c r="CF8" s="374">
        <f t="shared" ref="CF8:CF23" si="40">+IF($B$7-CF$7&lt;365/12,AM8,IF($B$7-CF$7&lt;365*2/12,AM8*0.93,IF($B$7-CF$7&lt;365*3/12,AM8*0.86,IF($B$7-CF$7&lt;365*4/12,AM8*0.79,IF($B$7-CF$7&lt;365*5/12,AM8*0.72,IF($B$7-CF$7&lt;365*6/12,AM8*0.65,IF($B$7-CF$7&lt;365*7/12,AM8*0.58,IF($B$7-CF$7&lt;365*8/12,AM8*0.51,0))))))))+IF($B$7-CF$7&gt;365,0,IF($B$7-CF$7&gt;365*11/12,AM8*0.23,IF($B$7-CF$7&gt;365*10/12,AM8*0.3,IF($B$7-CF$7&gt;365*9/12,AM8*0.37,IF($B$7-CF$7&gt;365*8/12,AM8*0.44,0)))))</f>
        <v>0</v>
      </c>
      <c r="CG8" s="374">
        <f t="shared" ref="CG8:CG23" si="41">+IF($B$7-CG$7&lt;365/12,AN8,IF($B$7-CG$7&lt;365*2/12,AN8*0.93,IF($B$7-CG$7&lt;365*3/12,AN8*0.86,IF($B$7-CG$7&lt;365*4/12,AN8*0.79,IF($B$7-CG$7&lt;365*5/12,AN8*0.72,IF($B$7-CG$7&lt;365*6/12,AN8*0.65,IF($B$7-CG$7&lt;365*7/12,AN8*0.58,IF($B$7-CG$7&lt;365*8/12,AN8*0.51,0))))))))+IF($B$7-CG$7&gt;365,0,IF($B$7-CG$7&gt;365*11/12,AN8*0.23,IF($B$7-CG$7&gt;365*10/12,AN8*0.3,IF($B$7-CG$7&gt;365*9/12,AN8*0.37,IF($B$7-CG$7&gt;365*8/12,AN8*0.44,0)))))</f>
        <v>748.19999999999993</v>
      </c>
      <c r="CH8" s="373">
        <f t="shared" ref="CH8:CH23" si="42">+IF($B$7-CH$7&lt;365/12,AO8,IF($B$7-CH$7&lt;365*2/12,AO8*0.93,IF($B$7-CH$7&lt;365*3/12,AO8*0.86,IF($B$7-CH$7&lt;365*4/12,AO8*0.79,IF($B$7-CH$7&lt;365*5/12,AO8*0.72,IF($B$7-CH$7&lt;365*6/12,AO8*0.65,IF($B$7-CH$7&lt;365*7/12,AO8*0.58,IF($B$7-CH$7&lt;365*8/12,AO8*0.51,0))))))))+IF($B$7-CH$7&gt;365,0,IF($B$7-CH$7&gt;365*11/12,AO8*0.23,IF($B$7-CH$7&gt;365*10/12,AO8*0.3,IF($B$7-CH$7&gt;365*9/12,AO8*0.37,IF($B$7-CH$7&gt;365*8/12,AO8*0.44,0)))))</f>
        <v>81.84</v>
      </c>
      <c r="CI8" s="374">
        <f t="shared" ref="CI8:CI23" si="43">+IF($B$7-CI$7&lt;365/12,AP8,IF($B$7-CI$7&lt;365*2/12,AP8*0.93,IF($B$7-CI$7&lt;365*3/12,AP8*0.86,IF($B$7-CI$7&lt;365*4/12,AP8*0.79,IF($B$7-CI$7&lt;365*5/12,AP8*0.72,IF($B$7-CI$7&lt;365*6/12,AP8*0.65,IF($B$7-CI$7&lt;365*7/12,AP8*0.58,IF($B$7-CI$7&lt;365*8/12,AP8*0.51,0))))))))+IF($B$7-CI$7&gt;365,0,IF($B$7-CI$7&gt;365*11/12,AP8*0.23,IF($B$7-CI$7&gt;365*10/12,AP8*0.3,IF($B$7-CI$7&gt;365*9/12,AP8*0.37,IF($B$7-CI$7&gt;365*8/12,AP8*0.44,0)))))</f>
        <v>0</v>
      </c>
      <c r="CJ8" s="374">
        <f t="shared" ref="CJ8:CJ23" si="44">+IF($B$7-CJ$7&lt;365/12,AQ8,IF($B$7-CJ$7&lt;365*2/12,AQ8*0.93,IF($B$7-CJ$7&lt;365*3/12,AQ8*0.86,IF($B$7-CJ$7&lt;365*4/12,AQ8*0.79,IF($B$7-CJ$7&lt;365*5/12,AQ8*0.72,IF($B$7-CJ$7&lt;365*6/12,AQ8*0.65,IF($B$7-CJ$7&lt;365*7/12,AQ8*0.58,IF($B$7-CJ$7&lt;365*8/12,AQ8*0.51,0))))))))+IF($B$7-CJ$7&gt;365,0,IF($B$7-CJ$7&gt;365*11/12,AQ8*0.23,IF($B$7-CJ$7&gt;365*10/12,AQ8*0.3,IF($B$7-CJ$7&gt;365*9/12,AQ8*0.37,IF($B$7-CJ$7&gt;365*8/12,AQ8*0.44,0)))))</f>
        <v>0</v>
      </c>
      <c r="CK8" s="374">
        <f t="shared" ref="CK8:CK23" si="45">+IF($B$7-CK$7&lt;365/12,AR8,IF($B$7-CK$7&lt;365*2/12,AR8*0.93,IF($B$7-CK$7&lt;365*3/12,AR8*0.86,IF($B$7-CK$7&lt;365*4/12,AR8*0.79,IF($B$7-CK$7&lt;365*5/12,AR8*0.72,IF($B$7-CK$7&lt;365*6/12,AR8*0.65,IF($B$7-CK$7&lt;365*7/12,AR8*0.58,IF($B$7-CK$7&lt;365*8/12,AR8*0.51,0))))))))+IF($B$7-CK$7&gt;365,0,IF($B$7-CK$7&gt;365*11/12,AR8*0.23,IF($B$7-CK$7&gt;365*10/12,AR8*0.3,IF($B$7-CK$7&gt;365*9/12,AR8*0.37,IF($B$7-CK$7&gt;365*8/12,AR8*0.44,0)))))</f>
        <v>0</v>
      </c>
      <c r="CL8" s="374">
        <f t="shared" ref="CL8:CL23" si="46">+IF($B$7-CL$7&lt;365/12,AS8,IF($B$7-CL$7&lt;365*2/12,AS8*0.93,IF($B$7-CL$7&lt;365*3/12,AS8*0.86,IF($B$7-CL$7&lt;365*4/12,AS8*0.79,IF($B$7-CL$7&lt;365*5/12,AS8*0.72,IF($B$7-CL$7&lt;365*6/12,AS8*0.65,IF($B$7-CL$7&lt;365*7/12,AS8*0.58,IF($B$7-CL$7&lt;365*8/12,AS8*0.51,0))))))))+IF($B$7-CL$7&gt;365,0,IF($B$7-CL$7&gt;365*11/12,AS8*0.23,IF($B$7-CL$7&gt;365*10/12,AS8*0.3,IF($B$7-CL$7&gt;365*9/12,AS8*0.37,IF($B$7-CL$7&gt;365*8/12,AS8*0.44,0)))))</f>
        <v>744</v>
      </c>
      <c r="CM8" s="374">
        <f t="shared" ref="CM8:CM23" si="47">+IF($B$7-CM$7&lt;365/12,AT8,IF($B$7-CM$7&lt;365*2/12,AT8*0.93,IF($B$7-CM$7&lt;365*3/12,AT8*0.86,IF($B$7-CM$7&lt;365*4/12,AT8*0.79,IF($B$7-CM$7&lt;365*5/12,AT8*0.72,IF($B$7-CM$7&lt;365*6/12,AT8*0.65,IF($B$7-CM$7&lt;365*7/12,AT8*0.58,IF($B$7-CM$7&lt;365*8/12,AT8*0.51,0))))))))+IF($B$7-CM$7&gt;365,0,IF($B$7-CM$7&gt;365*11/12,AT8*0.23,IF($B$7-CM$7&gt;365*10/12,AT8*0.3,IF($B$7-CM$7&gt;365*9/12,AT8*0.37,IF($B$7-CM$7&gt;365*8/12,AT8*0.44,0)))))</f>
        <v>0</v>
      </c>
      <c r="CN8" s="374">
        <f t="shared" ref="CN8:CN23" si="48">+IF($B$7-CN$7&lt;365/12,AU8,IF($B$7-CN$7&lt;365*2/12,AU8*0.93,IF($B$7-CN$7&lt;365*3/12,AU8*0.86,IF($B$7-CN$7&lt;365*4/12,AU8*0.79,IF($B$7-CN$7&lt;365*5/12,AU8*0.72,IF($B$7-CN$7&lt;365*6/12,AU8*0.65,IF($B$7-CN$7&lt;365*7/12,AU8*0.58,IF($B$7-CN$7&lt;365*8/12,AU8*0.51,0))))))))+IF($B$7-CN$7&gt;365,0,IF($B$7-CN$7&gt;365*11/12,AU8*0.23,IF($B$7-CN$7&gt;365*10/12,AU8*0.3,IF($B$7-CN$7&gt;365*9/12,AU8*0.37,IF($B$7-CN$7&gt;365*8/12,AU8*0.44,0)))))</f>
        <v>320</v>
      </c>
      <c r="CO8" s="374">
        <f t="shared" ref="CO8:CO23" si="49">+IF($B$7-CO$7&lt;365/12,AV8,IF($B$7-CO$7&lt;365*2/12,AV8*0.93,IF($B$7-CO$7&lt;365*3/12,AV8*0.86,IF($B$7-CO$7&lt;365*4/12,AV8*0.79,IF($B$7-CO$7&lt;365*5/12,AV8*0.72,IF($B$7-CO$7&lt;365*6/12,AV8*0.65,IF($B$7-CO$7&lt;365*7/12,AV8*0.58,IF($B$7-CO$7&lt;365*8/12,AV8*0.51,0))))))))+IF($B$7-CO$7&gt;365,0,IF($B$7-CO$7&gt;365*11/12,AV8*0.23,IF($B$7-CO$7&gt;365*10/12,AV8*0.3,IF($B$7-CO$7&gt;365*9/12,AV8*0.37,IF($B$7-CO$7&gt;365*8/12,AV8*0.44,0)))))</f>
        <v>0</v>
      </c>
      <c r="CP8" s="375">
        <f t="shared" ref="CP8:CP23" si="50">+IF($B$7-CP$7&lt;365/12,AW8,IF($B$7-CP$7&lt;365*2/12,AW8*0.93,IF($B$7-CP$7&lt;365*3/12,AW8*0.86,IF($B$7-CP$7&lt;365*4/12,AW8*0.79,IF($B$7-CP$7&lt;365*5/12,AW8*0.72,IF($B$7-CP$7&lt;365*6/12,AW8*0.65,IF($B$7-CP$7&lt;365*7/12,AW8*0.58,IF($B$7-CP$7&lt;365*8/12,AW8*0.51,0))))))))+IF($B$7-CP$7&gt;365,0,IF($B$7-CP$7&gt;365*11/12,AW8*0.23,IF($B$7-CP$7&gt;365*10/12,AW8*0.3,IF($B$7-CP$7&gt;365*9/12,AW8*0.37,IF($B$7-CP$7&gt;365*8/12,AW8*0.44,0)))))</f>
        <v>0</v>
      </c>
      <c r="CQ8" s="325">
        <f>SUM(AY8:CP8)-AZ8-BB8-BH8-BI8-BD8-BK8-BN8-BR8-BS8-BV8-BX8-CH8</f>
        <v>3025.7999999999988</v>
      </c>
      <c r="CR8" s="170">
        <f t="shared" ref="CR8:CR44" si="51">+AX8</f>
        <v>20</v>
      </c>
      <c r="CS8" s="65" t="str">
        <f t="shared" ref="CS8:CS33" si="52">+B8</f>
        <v>ANDRES MARTINEZ</v>
      </c>
      <c r="CT8" s="87" t="str">
        <f t="shared" ref="CT8:CT33" si="53">+C8</f>
        <v>IZCC</v>
      </c>
      <c r="CU8" s="9">
        <v>1</v>
      </c>
      <c r="CV8" s="354">
        <f>+IF(CR8=0,0,IF(CR8&gt;8,CQ8/8,CQ8/CR8))</f>
        <v>378.22499999999985</v>
      </c>
      <c r="CX8" s="302"/>
      <c r="CY8" s="138"/>
    </row>
    <row r="9" spans="1:103" ht="12.75" customHeight="1" x14ac:dyDescent="0.2">
      <c r="A9" s="75">
        <f t="shared" ref="A9:A32" si="54">+IF(CQ9&gt;0,+IF(CQ9=CQ8,A8,CU9)," ")</f>
        <v>2</v>
      </c>
      <c r="B9" s="26" t="s">
        <v>117</v>
      </c>
      <c r="C9" s="61" t="s">
        <v>103</v>
      </c>
      <c r="D9" s="179">
        <v>39562</v>
      </c>
      <c r="E9" s="369" t="str">
        <f t="shared" si="5"/>
        <v>PJUV</v>
      </c>
      <c r="F9" s="203">
        <v>13.5</v>
      </c>
      <c r="G9" s="203"/>
      <c r="H9" s="203"/>
      <c r="I9" s="203">
        <v>232</v>
      </c>
      <c r="J9" s="203"/>
      <c r="K9" s="203"/>
      <c r="L9" s="203"/>
      <c r="M9" s="203"/>
      <c r="N9" s="203"/>
      <c r="O9" s="203">
        <v>31.8</v>
      </c>
      <c r="P9" s="203"/>
      <c r="Q9" s="203">
        <v>30</v>
      </c>
      <c r="R9" s="203"/>
      <c r="S9" s="203">
        <v>128</v>
      </c>
      <c r="T9" s="203"/>
      <c r="U9" s="203"/>
      <c r="V9" s="203"/>
      <c r="W9" s="203"/>
      <c r="X9" s="203">
        <v>340</v>
      </c>
      <c r="Y9" s="203"/>
      <c r="Z9" s="203"/>
      <c r="AA9" s="203"/>
      <c r="AB9" s="203">
        <v>90</v>
      </c>
      <c r="AC9" s="203">
        <v>82</v>
      </c>
      <c r="AD9" s="203"/>
      <c r="AE9" s="203"/>
      <c r="AF9" s="203"/>
      <c r="AG9" s="203">
        <v>154</v>
      </c>
      <c r="AH9" s="203">
        <v>544</v>
      </c>
      <c r="AI9" s="203">
        <v>217.5</v>
      </c>
      <c r="AJ9" s="203"/>
      <c r="AK9" s="203">
        <v>220</v>
      </c>
      <c r="AL9" s="203">
        <v>84</v>
      </c>
      <c r="AM9" s="203"/>
      <c r="AN9" s="203"/>
      <c r="AO9" s="203"/>
      <c r="AP9" s="203">
        <v>222</v>
      </c>
      <c r="AQ9" s="203"/>
      <c r="AR9" s="203"/>
      <c r="AS9" s="203">
        <v>150</v>
      </c>
      <c r="AT9" s="203"/>
      <c r="AU9" s="203">
        <v>155</v>
      </c>
      <c r="AV9" s="203"/>
      <c r="AW9" s="203"/>
      <c r="AX9" s="160">
        <f t="shared" si="6"/>
        <v>16</v>
      </c>
      <c r="AY9" s="373">
        <f t="shared" si="7"/>
        <v>4.05</v>
      </c>
      <c r="AZ9" s="372">
        <f t="shared" si="8"/>
        <v>0</v>
      </c>
      <c r="BA9" s="372">
        <f t="shared" si="9"/>
        <v>0</v>
      </c>
      <c r="BB9" s="373">
        <f t="shared" si="10"/>
        <v>85.84</v>
      </c>
      <c r="BC9" s="372">
        <f t="shared" si="11"/>
        <v>0</v>
      </c>
      <c r="BD9" s="372">
        <f t="shared" si="12"/>
        <v>0</v>
      </c>
      <c r="BE9" s="372">
        <f t="shared" si="13"/>
        <v>0</v>
      </c>
      <c r="BF9" s="372">
        <f t="shared" si="14"/>
        <v>0</v>
      </c>
      <c r="BG9" s="372">
        <f t="shared" si="15"/>
        <v>0</v>
      </c>
      <c r="BH9" s="373">
        <f t="shared" si="16"/>
        <v>13.992000000000001</v>
      </c>
      <c r="BI9" s="372">
        <f t="shared" si="17"/>
        <v>0</v>
      </c>
      <c r="BJ9" s="373">
        <f t="shared" si="18"/>
        <v>13.2</v>
      </c>
      <c r="BK9" s="372">
        <f t="shared" si="19"/>
        <v>0</v>
      </c>
      <c r="BL9" s="373">
        <f t="shared" si="20"/>
        <v>65.28</v>
      </c>
      <c r="BM9" s="372">
        <f t="shared" si="21"/>
        <v>0</v>
      </c>
      <c r="BN9" s="372">
        <f t="shared" si="22"/>
        <v>0</v>
      </c>
      <c r="BO9" s="372">
        <f t="shared" si="23"/>
        <v>0</v>
      </c>
      <c r="BP9" s="372">
        <f t="shared" si="24"/>
        <v>0</v>
      </c>
      <c r="BQ9" s="372">
        <f t="shared" si="25"/>
        <v>173.4</v>
      </c>
      <c r="BR9" s="372">
        <f t="shared" si="26"/>
        <v>0</v>
      </c>
      <c r="BS9" s="372">
        <f t="shared" si="27"/>
        <v>0</v>
      </c>
      <c r="BT9" s="372">
        <f t="shared" si="28"/>
        <v>0</v>
      </c>
      <c r="BU9" s="373">
        <f t="shared" si="29"/>
        <v>52.199999999999996</v>
      </c>
      <c r="BV9" s="373">
        <f t="shared" si="30"/>
        <v>53.300000000000004</v>
      </c>
      <c r="BW9" s="374">
        <f t="shared" si="31"/>
        <v>0</v>
      </c>
      <c r="BX9" s="374">
        <f t="shared" si="32"/>
        <v>0</v>
      </c>
      <c r="BY9" s="374">
        <f t="shared" si="33"/>
        <v>0</v>
      </c>
      <c r="BZ9" s="374">
        <f t="shared" si="34"/>
        <v>110.88</v>
      </c>
      <c r="CA9" s="374">
        <f t="shared" si="35"/>
        <v>391.68</v>
      </c>
      <c r="CB9" s="374">
        <f t="shared" si="36"/>
        <v>187.04999999999998</v>
      </c>
      <c r="CC9" s="374">
        <f t="shared" si="37"/>
        <v>0</v>
      </c>
      <c r="CD9" s="374">
        <f t="shared" si="38"/>
        <v>189.2</v>
      </c>
      <c r="CE9" s="373">
        <f t="shared" si="39"/>
        <v>72.239999999999995</v>
      </c>
      <c r="CF9" s="374">
        <f t="shared" si="40"/>
        <v>0</v>
      </c>
      <c r="CG9" s="374">
        <f t="shared" si="41"/>
        <v>0</v>
      </c>
      <c r="CH9" s="374">
        <f t="shared" si="42"/>
        <v>0</v>
      </c>
      <c r="CI9" s="374">
        <f t="shared" si="43"/>
        <v>206.46</v>
      </c>
      <c r="CJ9" s="374">
        <f t="shared" si="44"/>
        <v>0</v>
      </c>
      <c r="CK9" s="374">
        <f t="shared" si="45"/>
        <v>0</v>
      </c>
      <c r="CL9" s="374">
        <f t="shared" si="46"/>
        <v>139.5</v>
      </c>
      <c r="CM9" s="374">
        <f t="shared" si="47"/>
        <v>0</v>
      </c>
      <c r="CN9" s="374">
        <f t="shared" si="48"/>
        <v>155</v>
      </c>
      <c r="CO9" s="374">
        <f t="shared" si="49"/>
        <v>0</v>
      </c>
      <c r="CP9" s="233">
        <f t="shared" si="50"/>
        <v>0</v>
      </c>
      <c r="CQ9" s="103">
        <f>SUM(AY9:CP9)-AY9-BB9-BJ9-BL9-BH9-BU9-BV9-CE9</f>
        <v>1553.1700000000003</v>
      </c>
      <c r="CR9" s="160">
        <f t="shared" si="51"/>
        <v>16</v>
      </c>
      <c r="CS9" s="17" t="str">
        <f t="shared" si="52"/>
        <v>DANIEL MENA</v>
      </c>
      <c r="CT9" s="88" t="str">
        <f t="shared" si="53"/>
        <v>IZCC</v>
      </c>
      <c r="CU9" s="9">
        <v>2</v>
      </c>
      <c r="CV9" s="354">
        <f t="shared" ref="CV9:CV44" si="55">+IF(CR9=0,0,IF(CR9&gt;8,CQ9/8,CQ9/CR9))</f>
        <v>194.14625000000004</v>
      </c>
      <c r="CW9" s="138"/>
    </row>
    <row r="10" spans="1:103" ht="12.75" customHeight="1" x14ac:dyDescent="0.2">
      <c r="A10" s="75">
        <f t="shared" si="54"/>
        <v>3</v>
      </c>
      <c r="B10" s="26" t="s">
        <v>121</v>
      </c>
      <c r="C10" s="61" t="s">
        <v>122</v>
      </c>
      <c r="D10" s="179">
        <v>40357</v>
      </c>
      <c r="E10" s="369" t="str">
        <f t="shared" si="5"/>
        <v>INF D</v>
      </c>
      <c r="F10" s="149"/>
      <c r="G10" s="149"/>
      <c r="H10" s="149"/>
      <c r="I10" s="149">
        <v>212</v>
      </c>
      <c r="J10" s="149"/>
      <c r="K10" s="149"/>
      <c r="L10" s="149"/>
      <c r="M10" s="149"/>
      <c r="N10" s="149"/>
      <c r="O10" s="149"/>
      <c r="P10" s="149">
        <v>282</v>
      </c>
      <c r="Q10" s="149"/>
      <c r="R10" s="149"/>
      <c r="S10" s="149"/>
      <c r="T10" s="149"/>
      <c r="U10" s="149"/>
      <c r="V10" s="149"/>
      <c r="W10" s="149"/>
      <c r="X10" s="149">
        <v>80</v>
      </c>
      <c r="Y10" s="149"/>
      <c r="Z10" s="149"/>
      <c r="AA10" s="149"/>
      <c r="AB10" s="149"/>
      <c r="AC10" s="149">
        <v>7.2</v>
      </c>
      <c r="AD10" s="149"/>
      <c r="AE10" s="149"/>
      <c r="AF10" s="149"/>
      <c r="AG10" s="149"/>
      <c r="AH10" s="149">
        <v>236</v>
      </c>
      <c r="AI10" s="149"/>
      <c r="AJ10" s="149"/>
      <c r="AK10" s="149">
        <v>36</v>
      </c>
      <c r="AL10" s="149">
        <v>300</v>
      </c>
      <c r="AM10" s="149"/>
      <c r="AN10" s="149"/>
      <c r="AO10" s="149"/>
      <c r="AP10" s="149">
        <v>158</v>
      </c>
      <c r="AQ10" s="149"/>
      <c r="AR10" s="149"/>
      <c r="AS10" s="149"/>
      <c r="AT10" s="149">
        <v>286</v>
      </c>
      <c r="AU10" s="149">
        <v>67.5</v>
      </c>
      <c r="AV10" s="149">
        <v>142</v>
      </c>
      <c r="AW10" s="149"/>
      <c r="AX10" s="160">
        <f t="shared" si="6"/>
        <v>11</v>
      </c>
      <c r="AY10" s="372">
        <f t="shared" si="7"/>
        <v>0</v>
      </c>
      <c r="AZ10" s="372">
        <f t="shared" si="8"/>
        <v>0</v>
      </c>
      <c r="BA10" s="372">
        <f t="shared" si="9"/>
        <v>0</v>
      </c>
      <c r="BB10" s="372">
        <f t="shared" si="10"/>
        <v>78.44</v>
      </c>
      <c r="BC10" s="372">
        <f t="shared" si="11"/>
        <v>0</v>
      </c>
      <c r="BD10" s="372">
        <f t="shared" si="12"/>
        <v>0</v>
      </c>
      <c r="BE10" s="372">
        <f t="shared" si="13"/>
        <v>0</v>
      </c>
      <c r="BF10" s="372">
        <f t="shared" si="14"/>
        <v>0</v>
      </c>
      <c r="BG10" s="372">
        <f t="shared" si="15"/>
        <v>0</v>
      </c>
      <c r="BH10" s="372">
        <f t="shared" si="16"/>
        <v>0</v>
      </c>
      <c r="BI10" s="372">
        <f t="shared" si="17"/>
        <v>124.08</v>
      </c>
      <c r="BJ10" s="372">
        <f t="shared" si="18"/>
        <v>0</v>
      </c>
      <c r="BK10" s="372">
        <f t="shared" si="19"/>
        <v>0</v>
      </c>
      <c r="BL10" s="372">
        <f t="shared" si="20"/>
        <v>0</v>
      </c>
      <c r="BM10" s="372">
        <f t="shared" si="21"/>
        <v>0</v>
      </c>
      <c r="BN10" s="372">
        <f t="shared" si="22"/>
        <v>0</v>
      </c>
      <c r="BO10" s="372">
        <f t="shared" si="23"/>
        <v>0</v>
      </c>
      <c r="BP10" s="372">
        <f t="shared" si="24"/>
        <v>0</v>
      </c>
      <c r="BQ10" s="373">
        <f t="shared" si="25"/>
        <v>40.799999999999997</v>
      </c>
      <c r="BR10" s="372">
        <f t="shared" si="26"/>
        <v>0</v>
      </c>
      <c r="BS10" s="372">
        <f t="shared" si="27"/>
        <v>0</v>
      </c>
      <c r="BT10" s="372">
        <f t="shared" si="28"/>
        <v>0</v>
      </c>
      <c r="BU10" s="372">
        <f t="shared" si="29"/>
        <v>0</v>
      </c>
      <c r="BV10" s="373">
        <f t="shared" si="30"/>
        <v>4.6800000000000006</v>
      </c>
      <c r="BW10" s="374">
        <f t="shared" si="31"/>
        <v>0</v>
      </c>
      <c r="BX10" s="374">
        <f t="shared" si="32"/>
        <v>0</v>
      </c>
      <c r="BY10" s="374">
        <f t="shared" si="33"/>
        <v>0</v>
      </c>
      <c r="BZ10" s="374">
        <f t="shared" si="34"/>
        <v>0</v>
      </c>
      <c r="CA10" s="374">
        <f t="shared" si="35"/>
        <v>169.92</v>
      </c>
      <c r="CB10" s="374">
        <f t="shared" si="36"/>
        <v>0</v>
      </c>
      <c r="CC10" s="374">
        <f t="shared" si="37"/>
        <v>0</v>
      </c>
      <c r="CD10" s="373">
        <f t="shared" si="38"/>
        <v>30.96</v>
      </c>
      <c r="CE10" s="374">
        <f t="shared" si="39"/>
        <v>258</v>
      </c>
      <c r="CF10" s="374">
        <f t="shared" si="40"/>
        <v>0</v>
      </c>
      <c r="CG10" s="374">
        <f t="shared" si="41"/>
        <v>0</v>
      </c>
      <c r="CH10" s="374">
        <f t="shared" si="42"/>
        <v>0</v>
      </c>
      <c r="CI10" s="374">
        <f t="shared" si="43"/>
        <v>146.94</v>
      </c>
      <c r="CJ10" s="374">
        <f t="shared" si="44"/>
        <v>0</v>
      </c>
      <c r="CK10" s="374">
        <f t="shared" si="45"/>
        <v>0</v>
      </c>
      <c r="CL10" s="374">
        <f t="shared" si="46"/>
        <v>0</v>
      </c>
      <c r="CM10" s="374">
        <f t="shared" si="47"/>
        <v>265.98</v>
      </c>
      <c r="CN10" s="374">
        <f t="shared" si="48"/>
        <v>67.5</v>
      </c>
      <c r="CO10" s="374">
        <f t="shared" si="49"/>
        <v>142</v>
      </c>
      <c r="CP10" s="233">
        <f t="shared" si="50"/>
        <v>0</v>
      </c>
      <c r="CQ10" s="103">
        <f>SUM(AY10:CP10)-BQ10-BV10-CD10</f>
        <v>1252.8599999999999</v>
      </c>
      <c r="CR10" s="160">
        <f t="shared" si="51"/>
        <v>11</v>
      </c>
      <c r="CS10" s="17" t="str">
        <f t="shared" si="52"/>
        <v>LUIS CARLOS ORTEGA</v>
      </c>
      <c r="CT10" s="88" t="str">
        <f t="shared" si="53"/>
        <v>JGC</v>
      </c>
      <c r="CU10" s="9">
        <v>3</v>
      </c>
      <c r="CV10" s="354">
        <f t="shared" si="55"/>
        <v>156.60749999999999</v>
      </c>
      <c r="CW10" s="138"/>
    </row>
    <row r="11" spans="1:103" ht="12.75" customHeight="1" x14ac:dyDescent="0.2">
      <c r="A11" s="75">
        <f t="shared" si="54"/>
        <v>4</v>
      </c>
      <c r="B11" s="26" t="s">
        <v>138</v>
      </c>
      <c r="C11" s="61" t="s">
        <v>139</v>
      </c>
      <c r="D11" s="179">
        <v>39737</v>
      </c>
      <c r="E11" s="369" t="str">
        <f t="shared" si="5"/>
        <v>PJUV</v>
      </c>
      <c r="F11" s="149"/>
      <c r="G11" s="149"/>
      <c r="H11" s="149"/>
      <c r="I11" s="149"/>
      <c r="J11" s="149">
        <v>430</v>
      </c>
      <c r="K11" s="149"/>
      <c r="L11" s="149"/>
      <c r="M11" s="149"/>
      <c r="N11" s="149"/>
      <c r="O11" s="149"/>
      <c r="P11" s="149">
        <v>96</v>
      </c>
      <c r="Q11" s="149"/>
      <c r="R11" s="149">
        <v>320</v>
      </c>
      <c r="S11" s="149"/>
      <c r="T11" s="149">
        <v>222</v>
      </c>
      <c r="U11" s="149"/>
      <c r="V11" s="149"/>
      <c r="W11" s="149">
        <v>354</v>
      </c>
      <c r="X11" s="149">
        <v>440</v>
      </c>
      <c r="Y11" s="149"/>
      <c r="Z11" s="149"/>
      <c r="AA11" s="149"/>
      <c r="AB11" s="149"/>
      <c r="AC11" s="149">
        <v>21.6</v>
      </c>
      <c r="AD11" s="149"/>
      <c r="AE11" s="149"/>
      <c r="AF11" s="149">
        <v>70</v>
      </c>
      <c r="AG11" s="149"/>
      <c r="AH11" s="149">
        <v>82</v>
      </c>
      <c r="AI11" s="149">
        <v>30</v>
      </c>
      <c r="AJ11" s="149"/>
      <c r="AK11" s="149"/>
      <c r="AL11" s="149"/>
      <c r="AM11" s="149"/>
      <c r="AN11" s="149"/>
      <c r="AO11" s="149"/>
      <c r="AP11" s="149"/>
      <c r="AQ11" s="149"/>
      <c r="AR11" s="149"/>
      <c r="AS11" s="149">
        <v>20</v>
      </c>
      <c r="AT11" s="149"/>
      <c r="AU11" s="149"/>
      <c r="AV11" s="149">
        <v>228</v>
      </c>
      <c r="AW11" s="149"/>
      <c r="AX11" s="160">
        <f t="shared" si="6"/>
        <v>12</v>
      </c>
      <c r="AY11" s="143">
        <f t="shared" si="7"/>
        <v>0</v>
      </c>
      <c r="AZ11" s="143">
        <f t="shared" si="8"/>
        <v>0</v>
      </c>
      <c r="BA11" s="143">
        <f t="shared" si="9"/>
        <v>0</v>
      </c>
      <c r="BB11" s="143">
        <f t="shared" si="10"/>
        <v>0</v>
      </c>
      <c r="BC11" s="143">
        <f t="shared" si="11"/>
        <v>159.1</v>
      </c>
      <c r="BD11" s="143">
        <f t="shared" si="12"/>
        <v>0</v>
      </c>
      <c r="BE11" s="143">
        <f t="shared" si="13"/>
        <v>0</v>
      </c>
      <c r="BF11" s="143">
        <f t="shared" si="14"/>
        <v>0</v>
      </c>
      <c r="BG11" s="143">
        <f t="shared" si="15"/>
        <v>0</v>
      </c>
      <c r="BH11" s="143">
        <f t="shared" si="16"/>
        <v>0</v>
      </c>
      <c r="BI11" s="230">
        <f t="shared" si="17"/>
        <v>42.24</v>
      </c>
      <c r="BJ11" s="143">
        <f t="shared" si="18"/>
        <v>0</v>
      </c>
      <c r="BK11" s="143">
        <f t="shared" si="19"/>
        <v>163.19999999999999</v>
      </c>
      <c r="BL11" s="143">
        <f t="shared" si="20"/>
        <v>0</v>
      </c>
      <c r="BM11" s="143">
        <f t="shared" si="21"/>
        <v>113.22</v>
      </c>
      <c r="BN11" s="143">
        <f t="shared" si="22"/>
        <v>0</v>
      </c>
      <c r="BO11" s="143">
        <f t="shared" si="23"/>
        <v>0</v>
      </c>
      <c r="BP11" s="143">
        <f t="shared" si="24"/>
        <v>180.54</v>
      </c>
      <c r="BQ11" s="143">
        <f t="shared" si="25"/>
        <v>224.4</v>
      </c>
      <c r="BR11" s="143">
        <f t="shared" si="26"/>
        <v>0</v>
      </c>
      <c r="BS11" s="143">
        <f t="shared" si="27"/>
        <v>0</v>
      </c>
      <c r="BT11" s="143">
        <f t="shared" si="28"/>
        <v>0</v>
      </c>
      <c r="BU11" s="143">
        <f t="shared" si="29"/>
        <v>0</v>
      </c>
      <c r="BV11" s="230">
        <f t="shared" si="30"/>
        <v>14.040000000000001</v>
      </c>
      <c r="BW11" s="376">
        <f t="shared" si="31"/>
        <v>0</v>
      </c>
      <c r="BX11" s="376">
        <f t="shared" si="32"/>
        <v>0</v>
      </c>
      <c r="BY11" s="376">
        <f t="shared" si="33"/>
        <v>45.5</v>
      </c>
      <c r="BZ11" s="376">
        <f t="shared" si="34"/>
        <v>0</v>
      </c>
      <c r="CA11" s="376">
        <f t="shared" si="35"/>
        <v>59.04</v>
      </c>
      <c r="CB11" s="230">
        <f t="shared" si="36"/>
        <v>25.8</v>
      </c>
      <c r="CC11" s="143">
        <f t="shared" si="37"/>
        <v>0</v>
      </c>
      <c r="CD11" s="143">
        <f t="shared" si="38"/>
        <v>0</v>
      </c>
      <c r="CE11" s="143">
        <f t="shared" si="39"/>
        <v>0</v>
      </c>
      <c r="CF11" s="143">
        <f t="shared" si="40"/>
        <v>0</v>
      </c>
      <c r="CG11" s="143">
        <f t="shared" si="41"/>
        <v>0</v>
      </c>
      <c r="CH11" s="143">
        <f t="shared" si="42"/>
        <v>0</v>
      </c>
      <c r="CI11" s="143">
        <f t="shared" si="43"/>
        <v>0</v>
      </c>
      <c r="CJ11" s="143">
        <f t="shared" si="44"/>
        <v>0</v>
      </c>
      <c r="CK11" s="143">
        <f t="shared" si="45"/>
        <v>0</v>
      </c>
      <c r="CL11" s="230">
        <f t="shared" si="46"/>
        <v>18.600000000000001</v>
      </c>
      <c r="CM11" s="143">
        <f t="shared" si="47"/>
        <v>0</v>
      </c>
      <c r="CN11" s="143">
        <f t="shared" si="48"/>
        <v>0</v>
      </c>
      <c r="CO11" s="143">
        <f t="shared" si="49"/>
        <v>228</v>
      </c>
      <c r="CP11" s="143">
        <f t="shared" si="50"/>
        <v>0</v>
      </c>
      <c r="CQ11" s="212">
        <f>SUM(AY11:CP11)-BI11-BV11-CB11-CL11</f>
        <v>1173</v>
      </c>
      <c r="CR11" s="160">
        <f t="shared" si="51"/>
        <v>12</v>
      </c>
      <c r="CS11" s="17" t="str">
        <f t="shared" si="52"/>
        <v>VICENTE E. LOSA</v>
      </c>
      <c r="CT11" s="88" t="str">
        <f t="shared" si="53"/>
        <v>CCC</v>
      </c>
      <c r="CU11" s="9">
        <v>4</v>
      </c>
      <c r="CV11" s="354">
        <f t="shared" si="55"/>
        <v>146.625</v>
      </c>
    </row>
    <row r="12" spans="1:103" ht="12.75" customHeight="1" x14ac:dyDescent="0.2">
      <c r="A12" s="75">
        <f t="shared" si="54"/>
        <v>5</v>
      </c>
      <c r="B12" s="26" t="s">
        <v>125</v>
      </c>
      <c r="C12" s="61" t="s">
        <v>113</v>
      </c>
      <c r="D12" s="377">
        <v>39473</v>
      </c>
      <c r="E12" s="369" t="str">
        <f t="shared" si="5"/>
        <v>PJUV</v>
      </c>
      <c r="F12" s="149">
        <v>19</v>
      </c>
      <c r="G12" s="149"/>
      <c r="H12" s="149"/>
      <c r="I12" s="149">
        <v>80</v>
      </c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>
        <v>64</v>
      </c>
      <c r="W12" s="149"/>
      <c r="X12" s="149">
        <v>270</v>
      </c>
      <c r="Y12" s="149"/>
      <c r="Z12" s="149"/>
      <c r="AA12" s="149"/>
      <c r="AB12" s="149"/>
      <c r="AC12" s="149">
        <v>7.2</v>
      </c>
      <c r="AD12" s="149"/>
      <c r="AE12" s="149"/>
      <c r="AF12" s="149"/>
      <c r="AG12" s="149">
        <v>44.4</v>
      </c>
      <c r="AH12" s="149"/>
      <c r="AI12" s="149"/>
      <c r="AJ12" s="149"/>
      <c r="AK12" s="149">
        <v>88</v>
      </c>
      <c r="AL12" s="149">
        <v>210</v>
      </c>
      <c r="AM12" s="149"/>
      <c r="AN12" s="149"/>
      <c r="AO12" s="149">
        <v>25.6</v>
      </c>
      <c r="AP12" s="149"/>
      <c r="AQ12" s="149"/>
      <c r="AR12" s="149"/>
      <c r="AS12" s="149"/>
      <c r="AT12" s="149">
        <v>164</v>
      </c>
      <c r="AU12" s="149"/>
      <c r="AV12" s="149"/>
      <c r="AW12" s="149"/>
      <c r="AX12" s="160">
        <f t="shared" si="6"/>
        <v>10</v>
      </c>
      <c r="AY12" s="230">
        <f t="shared" si="7"/>
        <v>5.7</v>
      </c>
      <c r="AZ12" s="233">
        <f t="shared" si="8"/>
        <v>0</v>
      </c>
      <c r="BA12" s="233">
        <f t="shared" si="9"/>
        <v>0</v>
      </c>
      <c r="BB12" s="233">
        <f t="shared" si="10"/>
        <v>29.6</v>
      </c>
      <c r="BC12" s="233">
        <f t="shared" si="11"/>
        <v>0</v>
      </c>
      <c r="BD12" s="233">
        <f t="shared" si="12"/>
        <v>0</v>
      </c>
      <c r="BE12" s="233">
        <f t="shared" si="13"/>
        <v>0</v>
      </c>
      <c r="BF12" s="233">
        <f t="shared" si="14"/>
        <v>0</v>
      </c>
      <c r="BG12" s="233">
        <f t="shared" si="15"/>
        <v>0</v>
      </c>
      <c r="BH12" s="233">
        <f t="shared" si="16"/>
        <v>0</v>
      </c>
      <c r="BI12" s="233">
        <f t="shared" si="17"/>
        <v>0</v>
      </c>
      <c r="BJ12" s="233">
        <f t="shared" si="18"/>
        <v>0</v>
      </c>
      <c r="BK12" s="233">
        <f t="shared" si="19"/>
        <v>0</v>
      </c>
      <c r="BL12" s="233">
        <f t="shared" si="20"/>
        <v>0</v>
      </c>
      <c r="BM12" s="233">
        <f t="shared" si="21"/>
        <v>0</v>
      </c>
      <c r="BN12" s="233">
        <f t="shared" si="22"/>
        <v>0</v>
      </c>
      <c r="BO12" s="233">
        <f t="shared" si="23"/>
        <v>32.64</v>
      </c>
      <c r="BP12" s="233">
        <f t="shared" si="24"/>
        <v>0</v>
      </c>
      <c r="BQ12" s="233">
        <f t="shared" si="25"/>
        <v>137.69999999999999</v>
      </c>
      <c r="BR12" s="233">
        <f t="shared" si="26"/>
        <v>0</v>
      </c>
      <c r="BS12" s="233">
        <f t="shared" si="27"/>
        <v>0</v>
      </c>
      <c r="BT12" s="233">
        <f t="shared" si="28"/>
        <v>0</v>
      </c>
      <c r="BU12" s="233">
        <f t="shared" si="29"/>
        <v>0</v>
      </c>
      <c r="BV12" s="230">
        <f t="shared" si="30"/>
        <v>4.6800000000000006</v>
      </c>
      <c r="BW12" s="376">
        <f t="shared" si="31"/>
        <v>0</v>
      </c>
      <c r="BX12" s="376">
        <f t="shared" si="32"/>
        <v>0</v>
      </c>
      <c r="BY12" s="376">
        <f t="shared" si="33"/>
        <v>0</v>
      </c>
      <c r="BZ12" s="376">
        <f t="shared" si="34"/>
        <v>31.967999999999996</v>
      </c>
      <c r="CA12" s="376">
        <f t="shared" si="35"/>
        <v>0</v>
      </c>
      <c r="CB12" s="376">
        <f t="shared" si="36"/>
        <v>0</v>
      </c>
      <c r="CC12" s="376">
        <f t="shared" si="37"/>
        <v>0</v>
      </c>
      <c r="CD12" s="376">
        <f t="shared" si="38"/>
        <v>75.679999999999993</v>
      </c>
      <c r="CE12" s="376">
        <f t="shared" si="39"/>
        <v>180.6</v>
      </c>
      <c r="CF12" s="376">
        <f t="shared" si="40"/>
        <v>0</v>
      </c>
      <c r="CG12" s="376">
        <f t="shared" si="41"/>
        <v>0</v>
      </c>
      <c r="CH12" s="376">
        <f t="shared" si="42"/>
        <v>23.808000000000003</v>
      </c>
      <c r="CI12" s="376">
        <f t="shared" si="43"/>
        <v>0</v>
      </c>
      <c r="CJ12" s="376">
        <f t="shared" si="44"/>
        <v>0</v>
      </c>
      <c r="CK12" s="376">
        <f t="shared" si="45"/>
        <v>0</v>
      </c>
      <c r="CL12" s="376">
        <f t="shared" si="46"/>
        <v>0</v>
      </c>
      <c r="CM12" s="376">
        <f t="shared" si="47"/>
        <v>152.52000000000001</v>
      </c>
      <c r="CN12" s="376">
        <f t="shared" si="48"/>
        <v>0</v>
      </c>
      <c r="CO12" s="376">
        <f t="shared" si="49"/>
        <v>0</v>
      </c>
      <c r="CP12" s="233">
        <f t="shared" si="50"/>
        <v>0</v>
      </c>
      <c r="CQ12" s="103">
        <f>SUM(AY12:CP12)-AY12-BV12</f>
        <v>664.51599999999996</v>
      </c>
      <c r="CR12" s="160">
        <f t="shared" si="51"/>
        <v>10</v>
      </c>
      <c r="CS12" s="17" t="str">
        <f t="shared" si="52"/>
        <v>SANTIAGO BIANCHI</v>
      </c>
      <c r="CT12" s="88" t="str">
        <f t="shared" si="53"/>
        <v>LCC</v>
      </c>
      <c r="CU12" s="9">
        <v>5</v>
      </c>
      <c r="CV12" s="354">
        <f t="shared" si="55"/>
        <v>83.064499999999995</v>
      </c>
    </row>
    <row r="13" spans="1:103" ht="12.75" customHeight="1" x14ac:dyDescent="0.2">
      <c r="A13" s="75">
        <f t="shared" si="54"/>
        <v>6</v>
      </c>
      <c r="B13" s="26" t="s">
        <v>143</v>
      </c>
      <c r="C13" s="61" t="s">
        <v>107</v>
      </c>
      <c r="D13" s="179">
        <v>39561</v>
      </c>
      <c r="E13" s="369" t="str">
        <f t="shared" si="5"/>
        <v>PJUV</v>
      </c>
      <c r="F13" s="149"/>
      <c r="G13" s="149"/>
      <c r="H13" s="149">
        <v>60</v>
      </c>
      <c r="I13" s="149"/>
      <c r="J13" s="149"/>
      <c r="K13" s="149"/>
      <c r="L13" s="149"/>
      <c r="M13" s="149">
        <v>81</v>
      </c>
      <c r="N13" s="149">
        <v>181</v>
      </c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>
        <v>36.200000000000003</v>
      </c>
      <c r="AE13" s="149"/>
      <c r="AF13" s="149"/>
      <c r="AG13" s="149"/>
      <c r="AH13" s="149"/>
      <c r="AI13" s="149"/>
      <c r="AJ13" s="149"/>
      <c r="AK13" s="149"/>
      <c r="AL13" s="149"/>
      <c r="AM13" s="149">
        <v>74</v>
      </c>
      <c r="AN13" s="149"/>
      <c r="AO13" s="149"/>
      <c r="AP13" s="149"/>
      <c r="AQ13" s="149">
        <v>138</v>
      </c>
      <c r="AR13" s="149">
        <v>253</v>
      </c>
      <c r="AS13" s="149"/>
      <c r="AT13" s="149"/>
      <c r="AU13" s="149"/>
      <c r="AV13" s="149"/>
      <c r="AW13" s="149"/>
      <c r="AX13" s="154">
        <f t="shared" si="6"/>
        <v>7</v>
      </c>
      <c r="AY13" s="143">
        <f t="shared" si="7"/>
        <v>0</v>
      </c>
      <c r="AZ13" s="143">
        <f t="shared" si="8"/>
        <v>0</v>
      </c>
      <c r="BA13" s="143">
        <f t="shared" si="9"/>
        <v>18</v>
      </c>
      <c r="BB13" s="143">
        <f t="shared" si="10"/>
        <v>0</v>
      </c>
      <c r="BC13" s="143">
        <f t="shared" si="11"/>
        <v>0</v>
      </c>
      <c r="BD13" s="143">
        <f t="shared" si="12"/>
        <v>0</v>
      </c>
      <c r="BE13" s="143">
        <f t="shared" si="13"/>
        <v>0</v>
      </c>
      <c r="BF13" s="143">
        <f t="shared" si="14"/>
        <v>35.64</v>
      </c>
      <c r="BG13" s="143">
        <f t="shared" si="15"/>
        <v>79.64</v>
      </c>
      <c r="BH13" s="143">
        <f t="shared" si="16"/>
        <v>0</v>
      </c>
      <c r="BI13" s="143">
        <f t="shared" si="17"/>
        <v>0</v>
      </c>
      <c r="BJ13" s="143">
        <f t="shared" si="18"/>
        <v>0</v>
      </c>
      <c r="BK13" s="143">
        <f t="shared" si="19"/>
        <v>0</v>
      </c>
      <c r="BL13" s="143">
        <f t="shared" si="20"/>
        <v>0</v>
      </c>
      <c r="BM13" s="143">
        <f t="shared" si="21"/>
        <v>0</v>
      </c>
      <c r="BN13" s="143">
        <f t="shared" si="22"/>
        <v>0</v>
      </c>
      <c r="BO13" s="143">
        <f t="shared" si="23"/>
        <v>0</v>
      </c>
      <c r="BP13" s="143">
        <f t="shared" si="24"/>
        <v>0</v>
      </c>
      <c r="BQ13" s="143">
        <f t="shared" si="25"/>
        <v>0</v>
      </c>
      <c r="BR13" s="143">
        <f t="shared" si="26"/>
        <v>0</v>
      </c>
      <c r="BS13" s="143">
        <f t="shared" si="27"/>
        <v>0</v>
      </c>
      <c r="BT13" s="143">
        <f t="shared" si="28"/>
        <v>0</v>
      </c>
      <c r="BU13" s="143">
        <f t="shared" si="29"/>
        <v>0</v>
      </c>
      <c r="BV13" s="143">
        <f t="shared" si="30"/>
        <v>0</v>
      </c>
      <c r="BW13" s="376">
        <f t="shared" si="31"/>
        <v>23.53</v>
      </c>
      <c r="BX13" s="376">
        <f t="shared" si="32"/>
        <v>0</v>
      </c>
      <c r="BY13" s="376">
        <f t="shared" si="33"/>
        <v>0</v>
      </c>
      <c r="BZ13" s="376">
        <f t="shared" si="34"/>
        <v>0</v>
      </c>
      <c r="CA13" s="376">
        <f t="shared" si="35"/>
        <v>0</v>
      </c>
      <c r="CB13" s="376">
        <f t="shared" si="36"/>
        <v>0</v>
      </c>
      <c r="CC13" s="376">
        <f t="shared" si="37"/>
        <v>0</v>
      </c>
      <c r="CD13" s="376">
        <f t="shared" si="38"/>
        <v>0</v>
      </c>
      <c r="CE13" s="376">
        <f t="shared" si="39"/>
        <v>0</v>
      </c>
      <c r="CF13" s="376">
        <f t="shared" si="40"/>
        <v>63.64</v>
      </c>
      <c r="CG13" s="376">
        <f t="shared" si="41"/>
        <v>0</v>
      </c>
      <c r="CH13" s="376">
        <f t="shared" si="42"/>
        <v>0</v>
      </c>
      <c r="CI13" s="376">
        <f t="shared" si="43"/>
        <v>0</v>
      </c>
      <c r="CJ13" s="376">
        <f t="shared" si="44"/>
        <v>128.34</v>
      </c>
      <c r="CK13" s="376">
        <f t="shared" si="45"/>
        <v>235.29000000000002</v>
      </c>
      <c r="CL13" s="376">
        <f t="shared" si="46"/>
        <v>0</v>
      </c>
      <c r="CM13" s="376">
        <f t="shared" si="47"/>
        <v>0</v>
      </c>
      <c r="CN13" s="376">
        <f t="shared" si="48"/>
        <v>0</v>
      </c>
      <c r="CO13" s="376">
        <f t="shared" si="49"/>
        <v>0</v>
      </c>
      <c r="CP13" s="143">
        <f t="shared" si="50"/>
        <v>0</v>
      </c>
      <c r="CQ13" s="212">
        <f t="shared" ref="CQ13:CQ44" si="56">SUM(AY13:CP13)</f>
        <v>584.07999999999993</v>
      </c>
      <c r="CR13" s="154">
        <f t="shared" si="51"/>
        <v>7</v>
      </c>
      <c r="CS13" s="17" t="str">
        <f t="shared" si="52"/>
        <v>SANTIAGO NAVARRO V</v>
      </c>
      <c r="CT13" s="88" t="str">
        <f t="shared" si="53"/>
        <v>FVG</v>
      </c>
      <c r="CU13" s="9">
        <v>6</v>
      </c>
      <c r="CV13" s="354">
        <f t="shared" si="55"/>
        <v>83.439999999999984</v>
      </c>
    </row>
    <row r="14" spans="1:103" ht="12.75" customHeight="1" x14ac:dyDescent="0.2">
      <c r="A14" s="75">
        <f t="shared" si="54"/>
        <v>7</v>
      </c>
      <c r="B14" s="26" t="s">
        <v>318</v>
      </c>
      <c r="C14" s="61" t="s">
        <v>105</v>
      </c>
      <c r="D14" s="69">
        <v>39625</v>
      </c>
      <c r="E14" s="369" t="str">
        <f t="shared" si="5"/>
        <v>PJUV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>
        <v>19.2</v>
      </c>
      <c r="Q14" s="149"/>
      <c r="R14" s="149"/>
      <c r="S14" s="149"/>
      <c r="T14" s="149">
        <v>96</v>
      </c>
      <c r="U14" s="149"/>
      <c r="V14" s="149"/>
      <c r="W14" s="149">
        <v>72</v>
      </c>
      <c r="X14" s="149"/>
      <c r="Y14" s="149"/>
      <c r="Z14" s="149"/>
      <c r="AA14" s="149">
        <v>198</v>
      </c>
      <c r="AB14" s="149"/>
      <c r="AC14" s="149"/>
      <c r="AD14" s="149"/>
      <c r="AE14" s="149"/>
      <c r="AF14" s="149"/>
      <c r="AG14" s="149"/>
      <c r="AH14" s="149">
        <v>82</v>
      </c>
      <c r="AI14" s="149"/>
      <c r="AJ14" s="149"/>
      <c r="AK14" s="149">
        <v>36</v>
      </c>
      <c r="AL14" s="149">
        <v>84</v>
      </c>
      <c r="AM14" s="149"/>
      <c r="AN14" s="149"/>
      <c r="AO14" s="149"/>
      <c r="AP14" s="149"/>
      <c r="AQ14" s="149"/>
      <c r="AR14" s="149"/>
      <c r="AS14" s="149"/>
      <c r="AT14" s="149">
        <v>118</v>
      </c>
      <c r="AU14" s="149"/>
      <c r="AV14" s="149"/>
      <c r="AW14" s="149"/>
      <c r="AX14" s="160">
        <f t="shared" si="6"/>
        <v>8</v>
      </c>
      <c r="AY14" s="143">
        <f t="shared" si="7"/>
        <v>0</v>
      </c>
      <c r="AZ14" s="143">
        <f t="shared" si="8"/>
        <v>0</v>
      </c>
      <c r="BA14" s="143">
        <f t="shared" si="9"/>
        <v>0</v>
      </c>
      <c r="BB14" s="143">
        <f t="shared" si="10"/>
        <v>0</v>
      </c>
      <c r="BC14" s="143">
        <f t="shared" si="11"/>
        <v>0</v>
      </c>
      <c r="BD14" s="143">
        <f t="shared" si="12"/>
        <v>0</v>
      </c>
      <c r="BE14" s="143">
        <f t="shared" si="13"/>
        <v>0</v>
      </c>
      <c r="BF14" s="143">
        <f t="shared" si="14"/>
        <v>0</v>
      </c>
      <c r="BG14" s="143">
        <f t="shared" si="15"/>
        <v>0</v>
      </c>
      <c r="BH14" s="143">
        <f t="shared" si="16"/>
        <v>0</v>
      </c>
      <c r="BI14" s="143">
        <f t="shared" si="17"/>
        <v>8.4480000000000004</v>
      </c>
      <c r="BJ14" s="143">
        <f t="shared" si="18"/>
        <v>0</v>
      </c>
      <c r="BK14" s="143">
        <f t="shared" si="19"/>
        <v>0</v>
      </c>
      <c r="BL14" s="143">
        <f t="shared" si="20"/>
        <v>0</v>
      </c>
      <c r="BM14" s="143">
        <f t="shared" si="21"/>
        <v>48.96</v>
      </c>
      <c r="BN14" s="143">
        <f t="shared" si="22"/>
        <v>0</v>
      </c>
      <c r="BO14" s="143">
        <f t="shared" si="23"/>
        <v>0</v>
      </c>
      <c r="BP14" s="143">
        <f t="shared" si="24"/>
        <v>36.72</v>
      </c>
      <c r="BQ14" s="143">
        <f t="shared" si="25"/>
        <v>0</v>
      </c>
      <c r="BR14" s="143">
        <f t="shared" si="26"/>
        <v>0</v>
      </c>
      <c r="BS14" s="143">
        <f t="shared" si="27"/>
        <v>0</v>
      </c>
      <c r="BT14" s="143">
        <f t="shared" si="28"/>
        <v>114.83999999999999</v>
      </c>
      <c r="BU14" s="143">
        <f t="shared" si="29"/>
        <v>0</v>
      </c>
      <c r="BV14" s="143">
        <f t="shared" si="30"/>
        <v>0</v>
      </c>
      <c r="BW14" s="376">
        <f t="shared" si="31"/>
        <v>0</v>
      </c>
      <c r="BX14" s="376">
        <f t="shared" si="32"/>
        <v>0</v>
      </c>
      <c r="BY14" s="376">
        <f t="shared" si="33"/>
        <v>0</v>
      </c>
      <c r="BZ14" s="376">
        <f t="shared" si="34"/>
        <v>0</v>
      </c>
      <c r="CA14" s="376">
        <f t="shared" si="35"/>
        <v>59.04</v>
      </c>
      <c r="CB14" s="376">
        <f t="shared" si="36"/>
        <v>0</v>
      </c>
      <c r="CC14" s="376">
        <f t="shared" si="37"/>
        <v>0</v>
      </c>
      <c r="CD14" s="376">
        <f t="shared" si="38"/>
        <v>30.96</v>
      </c>
      <c r="CE14" s="376">
        <f t="shared" si="39"/>
        <v>72.239999999999995</v>
      </c>
      <c r="CF14" s="376">
        <f t="shared" si="40"/>
        <v>0</v>
      </c>
      <c r="CG14" s="376">
        <f t="shared" si="41"/>
        <v>0</v>
      </c>
      <c r="CH14" s="376">
        <f t="shared" si="42"/>
        <v>0</v>
      </c>
      <c r="CI14" s="376">
        <f t="shared" si="43"/>
        <v>0</v>
      </c>
      <c r="CJ14" s="376">
        <f t="shared" si="44"/>
        <v>0</v>
      </c>
      <c r="CK14" s="376">
        <f t="shared" si="45"/>
        <v>0</v>
      </c>
      <c r="CL14" s="376">
        <f t="shared" si="46"/>
        <v>0</v>
      </c>
      <c r="CM14" s="376">
        <f t="shared" si="47"/>
        <v>109.74000000000001</v>
      </c>
      <c r="CN14" s="376">
        <f t="shared" si="48"/>
        <v>0</v>
      </c>
      <c r="CO14" s="376">
        <f t="shared" si="49"/>
        <v>0</v>
      </c>
      <c r="CP14" s="143">
        <f t="shared" si="50"/>
        <v>0</v>
      </c>
      <c r="CQ14" s="212">
        <f t="shared" si="56"/>
        <v>480.94799999999998</v>
      </c>
      <c r="CR14" s="160">
        <f t="shared" si="51"/>
        <v>8</v>
      </c>
      <c r="CS14" s="17" t="str">
        <f t="shared" si="52"/>
        <v>JOSE LOARDO MEDINA</v>
      </c>
      <c r="CT14" s="88" t="str">
        <f t="shared" si="53"/>
        <v>GCC</v>
      </c>
      <c r="CU14" s="9">
        <v>7</v>
      </c>
      <c r="CV14" s="354">
        <f t="shared" si="55"/>
        <v>60.118499999999997</v>
      </c>
    </row>
    <row r="15" spans="1:103" ht="12.75" customHeight="1" x14ac:dyDescent="0.2">
      <c r="A15" s="75">
        <f t="shared" si="54"/>
        <v>8</v>
      </c>
      <c r="B15" s="26" t="s">
        <v>146</v>
      </c>
      <c r="C15" s="61" t="s">
        <v>103</v>
      </c>
      <c r="D15" s="179">
        <v>39952</v>
      </c>
      <c r="E15" s="369" t="str">
        <f t="shared" si="5"/>
        <v>PJUV</v>
      </c>
      <c r="F15" s="149"/>
      <c r="G15" s="149"/>
      <c r="H15" s="149"/>
      <c r="I15" s="149">
        <v>48</v>
      </c>
      <c r="J15" s="149"/>
      <c r="K15" s="149"/>
      <c r="L15" s="149"/>
      <c r="M15" s="149"/>
      <c r="N15" s="149"/>
      <c r="O15" s="149"/>
      <c r="P15" s="149">
        <v>90</v>
      </c>
      <c r="Q15" s="149"/>
      <c r="R15" s="149"/>
      <c r="S15" s="149"/>
      <c r="T15" s="149">
        <v>128</v>
      </c>
      <c r="U15" s="149"/>
      <c r="V15" s="149"/>
      <c r="W15" s="149">
        <v>96</v>
      </c>
      <c r="X15" s="149">
        <v>110</v>
      </c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>
        <v>20</v>
      </c>
      <c r="AL15" s="149"/>
      <c r="AM15" s="149"/>
      <c r="AN15" s="149"/>
      <c r="AO15" s="149"/>
      <c r="AP15" s="149"/>
      <c r="AQ15" s="149"/>
      <c r="AR15" s="149"/>
      <c r="AS15" s="149"/>
      <c r="AT15" s="149">
        <v>90</v>
      </c>
      <c r="AU15" s="149"/>
      <c r="AV15" s="149"/>
      <c r="AW15" s="149"/>
      <c r="AX15" s="160">
        <f t="shared" si="6"/>
        <v>7</v>
      </c>
      <c r="AY15" s="143">
        <f t="shared" si="7"/>
        <v>0</v>
      </c>
      <c r="AZ15" s="143">
        <f t="shared" si="8"/>
        <v>0</v>
      </c>
      <c r="BA15" s="143">
        <f t="shared" si="9"/>
        <v>0</v>
      </c>
      <c r="BB15" s="143">
        <f t="shared" si="10"/>
        <v>17.759999999999998</v>
      </c>
      <c r="BC15" s="143">
        <f t="shared" si="11"/>
        <v>0</v>
      </c>
      <c r="BD15" s="143">
        <f t="shared" si="12"/>
        <v>0</v>
      </c>
      <c r="BE15" s="143">
        <f t="shared" si="13"/>
        <v>0</v>
      </c>
      <c r="BF15" s="143">
        <f t="shared" si="14"/>
        <v>0</v>
      </c>
      <c r="BG15" s="143">
        <f t="shared" si="15"/>
        <v>0</v>
      </c>
      <c r="BH15" s="143">
        <f t="shared" si="16"/>
        <v>0</v>
      </c>
      <c r="BI15" s="143">
        <f t="shared" si="17"/>
        <v>39.6</v>
      </c>
      <c r="BJ15" s="143">
        <f t="shared" si="18"/>
        <v>0</v>
      </c>
      <c r="BK15" s="143">
        <f t="shared" si="19"/>
        <v>0</v>
      </c>
      <c r="BL15" s="143">
        <f t="shared" si="20"/>
        <v>0</v>
      </c>
      <c r="BM15" s="143">
        <f t="shared" si="21"/>
        <v>65.28</v>
      </c>
      <c r="BN15" s="143">
        <f t="shared" si="22"/>
        <v>0</v>
      </c>
      <c r="BO15" s="143">
        <f t="shared" si="23"/>
        <v>0</v>
      </c>
      <c r="BP15" s="143">
        <f t="shared" si="24"/>
        <v>48.96</v>
      </c>
      <c r="BQ15" s="143">
        <f t="shared" si="25"/>
        <v>56.1</v>
      </c>
      <c r="BR15" s="143">
        <f t="shared" si="26"/>
        <v>0</v>
      </c>
      <c r="BS15" s="143">
        <f t="shared" si="27"/>
        <v>0</v>
      </c>
      <c r="BT15" s="143">
        <f t="shared" si="28"/>
        <v>0</v>
      </c>
      <c r="BU15" s="143">
        <f t="shared" si="29"/>
        <v>0</v>
      </c>
      <c r="BV15" s="143">
        <f t="shared" si="30"/>
        <v>0</v>
      </c>
      <c r="BW15" s="376">
        <f t="shared" si="31"/>
        <v>0</v>
      </c>
      <c r="BX15" s="376">
        <f t="shared" si="32"/>
        <v>0</v>
      </c>
      <c r="BY15" s="376">
        <f t="shared" si="33"/>
        <v>0</v>
      </c>
      <c r="BZ15" s="376">
        <f t="shared" si="34"/>
        <v>0</v>
      </c>
      <c r="CA15" s="376">
        <f t="shared" si="35"/>
        <v>0</v>
      </c>
      <c r="CB15" s="376">
        <f t="shared" si="36"/>
        <v>0</v>
      </c>
      <c r="CC15" s="376">
        <f t="shared" si="37"/>
        <v>0</v>
      </c>
      <c r="CD15" s="376">
        <f t="shared" si="38"/>
        <v>17.2</v>
      </c>
      <c r="CE15" s="376">
        <f t="shared" si="39"/>
        <v>0</v>
      </c>
      <c r="CF15" s="376">
        <f t="shared" si="40"/>
        <v>0</v>
      </c>
      <c r="CG15" s="376">
        <f t="shared" si="41"/>
        <v>0</v>
      </c>
      <c r="CH15" s="376">
        <f t="shared" si="42"/>
        <v>0</v>
      </c>
      <c r="CI15" s="376">
        <f t="shared" si="43"/>
        <v>0</v>
      </c>
      <c r="CJ15" s="376">
        <f t="shared" si="44"/>
        <v>0</v>
      </c>
      <c r="CK15" s="376">
        <f t="shared" si="45"/>
        <v>0</v>
      </c>
      <c r="CL15" s="376">
        <f t="shared" si="46"/>
        <v>0</v>
      </c>
      <c r="CM15" s="376">
        <f t="shared" si="47"/>
        <v>83.7</v>
      </c>
      <c r="CN15" s="376">
        <f t="shared" si="48"/>
        <v>0</v>
      </c>
      <c r="CO15" s="376">
        <f t="shared" si="49"/>
        <v>0</v>
      </c>
      <c r="CP15" s="143">
        <f t="shared" si="50"/>
        <v>0</v>
      </c>
      <c r="CQ15" s="212">
        <f t="shared" si="56"/>
        <v>328.59999999999997</v>
      </c>
      <c r="CR15" s="160">
        <f t="shared" si="51"/>
        <v>7</v>
      </c>
      <c r="CS15" s="17" t="str">
        <f t="shared" si="52"/>
        <v>JOSE JESUS MARTINEZ</v>
      </c>
      <c r="CT15" s="88" t="str">
        <f t="shared" si="53"/>
        <v>IZCC</v>
      </c>
      <c r="CU15" s="9">
        <v>8</v>
      </c>
      <c r="CV15" s="354">
        <f t="shared" si="55"/>
        <v>46.942857142857136</v>
      </c>
    </row>
    <row r="16" spans="1:103" ht="12.75" customHeight="1" x14ac:dyDescent="0.2">
      <c r="A16" s="75">
        <f t="shared" si="54"/>
        <v>9</v>
      </c>
      <c r="B16" s="26" t="s">
        <v>134</v>
      </c>
      <c r="C16" s="61" t="s">
        <v>113</v>
      </c>
      <c r="D16" s="179">
        <v>39982</v>
      </c>
      <c r="E16" s="369" t="str">
        <f t="shared" si="5"/>
        <v>PJUV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>
        <v>48</v>
      </c>
      <c r="Q16" s="149"/>
      <c r="R16" s="149"/>
      <c r="S16" s="149"/>
      <c r="T16" s="149">
        <v>80</v>
      </c>
      <c r="U16" s="149"/>
      <c r="V16" s="149"/>
      <c r="W16" s="149">
        <v>48</v>
      </c>
      <c r="X16" s="149"/>
      <c r="Y16" s="149"/>
      <c r="Z16" s="149"/>
      <c r="AA16" s="149"/>
      <c r="AB16" s="149"/>
      <c r="AC16" s="149"/>
      <c r="AD16" s="149"/>
      <c r="AE16" s="149"/>
      <c r="AF16" s="149">
        <v>30</v>
      </c>
      <c r="AG16" s="149"/>
      <c r="AH16" s="149"/>
      <c r="AI16" s="149"/>
      <c r="AJ16" s="149"/>
      <c r="AK16" s="149">
        <v>36</v>
      </c>
      <c r="AL16" s="149">
        <v>84</v>
      </c>
      <c r="AM16" s="149"/>
      <c r="AN16" s="149"/>
      <c r="AO16" s="149"/>
      <c r="AP16" s="149"/>
      <c r="AQ16" s="149"/>
      <c r="AR16" s="149"/>
      <c r="AS16" s="149"/>
      <c r="AT16" s="149">
        <v>21.6</v>
      </c>
      <c r="AU16" s="149"/>
      <c r="AV16" s="149"/>
      <c r="AW16" s="149"/>
      <c r="AX16" s="160">
        <f t="shared" si="6"/>
        <v>7</v>
      </c>
      <c r="AY16" s="143">
        <f t="shared" si="7"/>
        <v>0</v>
      </c>
      <c r="AZ16" s="143">
        <f t="shared" si="8"/>
        <v>0</v>
      </c>
      <c r="BA16" s="143">
        <f t="shared" si="9"/>
        <v>0</v>
      </c>
      <c r="BB16" s="143">
        <f t="shared" si="10"/>
        <v>0</v>
      </c>
      <c r="BC16" s="143">
        <f t="shared" si="11"/>
        <v>0</v>
      </c>
      <c r="BD16" s="143">
        <f t="shared" si="12"/>
        <v>0</v>
      </c>
      <c r="BE16" s="143">
        <f t="shared" si="13"/>
        <v>0</v>
      </c>
      <c r="BF16" s="143">
        <f t="shared" si="14"/>
        <v>0</v>
      </c>
      <c r="BG16" s="143">
        <f t="shared" si="15"/>
        <v>0</v>
      </c>
      <c r="BH16" s="143">
        <f t="shared" si="16"/>
        <v>0</v>
      </c>
      <c r="BI16" s="143">
        <f t="shared" si="17"/>
        <v>21.12</v>
      </c>
      <c r="BJ16" s="143">
        <f t="shared" si="18"/>
        <v>0</v>
      </c>
      <c r="BK16" s="143">
        <f t="shared" si="19"/>
        <v>0</v>
      </c>
      <c r="BL16" s="143">
        <f t="shared" si="20"/>
        <v>0</v>
      </c>
      <c r="BM16" s="143">
        <f t="shared" si="21"/>
        <v>40.799999999999997</v>
      </c>
      <c r="BN16" s="143">
        <f t="shared" si="22"/>
        <v>0</v>
      </c>
      <c r="BO16" s="143">
        <f t="shared" si="23"/>
        <v>0</v>
      </c>
      <c r="BP16" s="143">
        <f t="shared" si="24"/>
        <v>24.48</v>
      </c>
      <c r="BQ16" s="143">
        <f t="shared" si="25"/>
        <v>0</v>
      </c>
      <c r="BR16" s="143">
        <f t="shared" si="26"/>
        <v>0</v>
      </c>
      <c r="BS16" s="143">
        <f t="shared" si="27"/>
        <v>0</v>
      </c>
      <c r="BT16" s="143">
        <f t="shared" si="28"/>
        <v>0</v>
      </c>
      <c r="BU16" s="143">
        <f t="shared" si="29"/>
        <v>0</v>
      </c>
      <c r="BV16" s="143">
        <f t="shared" si="30"/>
        <v>0</v>
      </c>
      <c r="BW16" s="376">
        <f t="shared" si="31"/>
        <v>0</v>
      </c>
      <c r="BX16" s="376">
        <f t="shared" si="32"/>
        <v>0</v>
      </c>
      <c r="BY16" s="376">
        <f t="shared" si="33"/>
        <v>19.5</v>
      </c>
      <c r="BZ16" s="376">
        <f t="shared" si="34"/>
        <v>0</v>
      </c>
      <c r="CA16" s="376">
        <f t="shared" si="35"/>
        <v>0</v>
      </c>
      <c r="CB16" s="376">
        <f t="shared" si="36"/>
        <v>0</v>
      </c>
      <c r="CC16" s="376">
        <f t="shared" si="37"/>
        <v>0</v>
      </c>
      <c r="CD16" s="376">
        <f t="shared" si="38"/>
        <v>30.96</v>
      </c>
      <c r="CE16" s="376">
        <f t="shared" si="39"/>
        <v>72.239999999999995</v>
      </c>
      <c r="CF16" s="376">
        <f t="shared" si="40"/>
        <v>0</v>
      </c>
      <c r="CG16" s="376">
        <f t="shared" si="41"/>
        <v>0</v>
      </c>
      <c r="CH16" s="376">
        <f t="shared" si="42"/>
        <v>0</v>
      </c>
      <c r="CI16" s="376">
        <f t="shared" si="43"/>
        <v>0</v>
      </c>
      <c r="CJ16" s="376">
        <f t="shared" si="44"/>
        <v>0</v>
      </c>
      <c r="CK16" s="376">
        <f t="shared" si="45"/>
        <v>0</v>
      </c>
      <c r="CL16" s="376">
        <f t="shared" si="46"/>
        <v>0</v>
      </c>
      <c r="CM16" s="376">
        <f t="shared" si="47"/>
        <v>20.088000000000001</v>
      </c>
      <c r="CN16" s="376">
        <f t="shared" si="48"/>
        <v>0</v>
      </c>
      <c r="CO16" s="376">
        <f t="shared" si="49"/>
        <v>0</v>
      </c>
      <c r="CP16" s="143">
        <f t="shared" si="50"/>
        <v>0</v>
      </c>
      <c r="CQ16" s="212">
        <f t="shared" si="56"/>
        <v>229.18800000000002</v>
      </c>
      <c r="CR16" s="160">
        <f t="shared" si="51"/>
        <v>7</v>
      </c>
      <c r="CS16" s="17" t="str">
        <f t="shared" si="52"/>
        <v>JUAN F PEREZ CANTO</v>
      </c>
      <c r="CT16" s="88" t="str">
        <f t="shared" si="53"/>
        <v>LCC</v>
      </c>
      <c r="CU16" s="9">
        <v>9</v>
      </c>
      <c r="CV16" s="354">
        <f t="shared" si="55"/>
        <v>32.741142857142862</v>
      </c>
    </row>
    <row r="17" spans="1:100" ht="12.75" customHeight="1" x14ac:dyDescent="0.2">
      <c r="A17" s="75">
        <f t="shared" si="54"/>
        <v>10</v>
      </c>
      <c r="B17" s="38" t="s">
        <v>319</v>
      </c>
      <c r="C17" s="64" t="s">
        <v>142</v>
      </c>
      <c r="D17" s="128">
        <v>39926</v>
      </c>
      <c r="E17" s="369" t="str">
        <f t="shared" si="5"/>
        <v>PJUV</v>
      </c>
      <c r="F17" s="149"/>
      <c r="G17" s="149"/>
      <c r="H17" s="149"/>
      <c r="I17" s="149"/>
      <c r="J17" s="149"/>
      <c r="K17" s="149"/>
      <c r="L17" s="149">
        <v>126</v>
      </c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>
        <v>126</v>
      </c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60">
        <f t="shared" si="6"/>
        <v>2</v>
      </c>
      <c r="AY17" s="143">
        <f t="shared" si="7"/>
        <v>0</v>
      </c>
      <c r="AZ17" s="143">
        <f t="shared" si="8"/>
        <v>0</v>
      </c>
      <c r="BA17" s="143">
        <f t="shared" si="9"/>
        <v>0</v>
      </c>
      <c r="BB17" s="143">
        <f t="shared" si="10"/>
        <v>0</v>
      </c>
      <c r="BC17" s="143">
        <f t="shared" si="11"/>
        <v>0</v>
      </c>
      <c r="BD17" s="143">
        <f t="shared" si="12"/>
        <v>0</v>
      </c>
      <c r="BE17" s="143">
        <f t="shared" si="13"/>
        <v>55.44</v>
      </c>
      <c r="BF17" s="143">
        <f t="shared" si="14"/>
        <v>0</v>
      </c>
      <c r="BG17" s="143">
        <f t="shared" si="15"/>
        <v>0</v>
      </c>
      <c r="BH17" s="143">
        <f t="shared" si="16"/>
        <v>0</v>
      </c>
      <c r="BI17" s="143">
        <f t="shared" si="17"/>
        <v>0</v>
      </c>
      <c r="BJ17" s="143">
        <f t="shared" si="18"/>
        <v>0</v>
      </c>
      <c r="BK17" s="143">
        <f t="shared" si="19"/>
        <v>0</v>
      </c>
      <c r="BL17" s="143">
        <f t="shared" si="20"/>
        <v>0</v>
      </c>
      <c r="BM17" s="143">
        <f t="shared" si="21"/>
        <v>0</v>
      </c>
      <c r="BN17" s="143">
        <f t="shared" si="22"/>
        <v>0</v>
      </c>
      <c r="BO17" s="143">
        <f t="shared" si="23"/>
        <v>0</v>
      </c>
      <c r="BP17" s="143">
        <f t="shared" si="24"/>
        <v>0</v>
      </c>
      <c r="BQ17" s="143">
        <f t="shared" si="25"/>
        <v>0</v>
      </c>
      <c r="BR17" s="143">
        <f t="shared" si="26"/>
        <v>0</v>
      </c>
      <c r="BS17" s="143">
        <f t="shared" si="27"/>
        <v>0</v>
      </c>
      <c r="BT17" s="143">
        <f t="shared" si="28"/>
        <v>0</v>
      </c>
      <c r="BU17" s="143">
        <f t="shared" si="29"/>
        <v>0</v>
      </c>
      <c r="BV17" s="143">
        <f t="shared" si="30"/>
        <v>0</v>
      </c>
      <c r="BW17" s="143">
        <f t="shared" si="31"/>
        <v>0</v>
      </c>
      <c r="BX17" s="143">
        <f t="shared" si="32"/>
        <v>0</v>
      </c>
      <c r="BY17" s="143">
        <f t="shared" si="33"/>
        <v>0</v>
      </c>
      <c r="BZ17" s="143">
        <f t="shared" si="34"/>
        <v>0</v>
      </c>
      <c r="CA17" s="143">
        <f t="shared" si="35"/>
        <v>0</v>
      </c>
      <c r="CB17" s="143">
        <f t="shared" si="36"/>
        <v>0</v>
      </c>
      <c r="CC17" s="143">
        <f t="shared" si="37"/>
        <v>108.36</v>
      </c>
      <c r="CD17" s="143">
        <f t="shared" si="38"/>
        <v>0</v>
      </c>
      <c r="CE17" s="143">
        <f t="shared" si="39"/>
        <v>0</v>
      </c>
      <c r="CF17" s="143">
        <f t="shared" si="40"/>
        <v>0</v>
      </c>
      <c r="CG17" s="143">
        <f t="shared" si="41"/>
        <v>0</v>
      </c>
      <c r="CH17" s="143">
        <f t="shared" si="42"/>
        <v>0</v>
      </c>
      <c r="CI17" s="143">
        <f t="shared" si="43"/>
        <v>0</v>
      </c>
      <c r="CJ17" s="143">
        <f t="shared" si="44"/>
        <v>0</v>
      </c>
      <c r="CK17" s="143">
        <f t="shared" si="45"/>
        <v>0</v>
      </c>
      <c r="CL17" s="143">
        <f t="shared" si="46"/>
        <v>0</v>
      </c>
      <c r="CM17" s="143">
        <f t="shared" si="47"/>
        <v>0</v>
      </c>
      <c r="CN17" s="143">
        <f t="shared" si="48"/>
        <v>0</v>
      </c>
      <c r="CO17" s="143">
        <f t="shared" si="49"/>
        <v>0</v>
      </c>
      <c r="CP17" s="143">
        <f t="shared" si="50"/>
        <v>0</v>
      </c>
      <c r="CQ17" s="212">
        <f t="shared" si="56"/>
        <v>163.80000000000001</v>
      </c>
      <c r="CR17" s="160">
        <f t="shared" si="51"/>
        <v>2</v>
      </c>
      <c r="CS17" s="17" t="str">
        <f t="shared" si="52"/>
        <v>ABELARDO ROCHA</v>
      </c>
      <c r="CT17" s="88" t="str">
        <f t="shared" si="53"/>
        <v>LSGC</v>
      </c>
      <c r="CU17" s="9">
        <v>10</v>
      </c>
      <c r="CV17" s="354">
        <f t="shared" si="55"/>
        <v>81.900000000000006</v>
      </c>
    </row>
    <row r="18" spans="1:100" ht="12.75" customHeight="1" x14ac:dyDescent="0.2">
      <c r="A18" s="66">
        <f t="shared" si="54"/>
        <v>11</v>
      </c>
      <c r="B18" s="26" t="s">
        <v>161</v>
      </c>
      <c r="C18" s="61" t="s">
        <v>122</v>
      </c>
      <c r="D18" s="69">
        <v>39875</v>
      </c>
      <c r="E18" s="86" t="str">
        <f t="shared" si="5"/>
        <v>PJUV</v>
      </c>
      <c r="F18" s="149"/>
      <c r="G18" s="149"/>
      <c r="H18" s="149"/>
      <c r="I18" s="149">
        <v>64</v>
      </c>
      <c r="J18" s="149"/>
      <c r="K18" s="149"/>
      <c r="L18" s="149"/>
      <c r="M18" s="149"/>
      <c r="N18" s="149"/>
      <c r="O18" s="149"/>
      <c r="P18" s="149">
        <v>64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>
        <v>96</v>
      </c>
      <c r="AQ18" s="149"/>
      <c r="AR18" s="149"/>
      <c r="AS18" s="149"/>
      <c r="AT18" s="149"/>
      <c r="AU18" s="149"/>
      <c r="AV18" s="149"/>
      <c r="AW18" s="149"/>
      <c r="AX18" s="160">
        <f t="shared" si="6"/>
        <v>3</v>
      </c>
      <c r="AY18" s="168">
        <f t="shared" si="7"/>
        <v>0</v>
      </c>
      <c r="AZ18" s="168">
        <f t="shared" si="8"/>
        <v>0</v>
      </c>
      <c r="BA18" s="168">
        <f t="shared" si="9"/>
        <v>0</v>
      </c>
      <c r="BB18" s="168">
        <f t="shared" si="10"/>
        <v>23.68</v>
      </c>
      <c r="BC18" s="168">
        <f t="shared" si="11"/>
        <v>0</v>
      </c>
      <c r="BD18" s="168">
        <f t="shared" si="12"/>
        <v>0</v>
      </c>
      <c r="BE18" s="168">
        <f t="shared" si="13"/>
        <v>0</v>
      </c>
      <c r="BF18" s="168">
        <f t="shared" si="14"/>
        <v>0</v>
      </c>
      <c r="BG18" s="168">
        <f t="shared" si="15"/>
        <v>0</v>
      </c>
      <c r="BH18" s="168">
        <f t="shared" si="16"/>
        <v>0</v>
      </c>
      <c r="BI18" s="168">
        <f t="shared" si="17"/>
        <v>28.16</v>
      </c>
      <c r="BJ18" s="168">
        <f t="shared" si="18"/>
        <v>0</v>
      </c>
      <c r="BK18" s="168">
        <f t="shared" si="19"/>
        <v>0</v>
      </c>
      <c r="BL18" s="168">
        <f t="shared" si="20"/>
        <v>0</v>
      </c>
      <c r="BM18" s="168">
        <f t="shared" si="21"/>
        <v>0</v>
      </c>
      <c r="BN18" s="168">
        <f t="shared" si="22"/>
        <v>0</v>
      </c>
      <c r="BO18" s="168">
        <f t="shared" si="23"/>
        <v>0</v>
      </c>
      <c r="BP18" s="168">
        <f t="shared" si="24"/>
        <v>0</v>
      </c>
      <c r="BQ18" s="168">
        <f t="shared" si="25"/>
        <v>0</v>
      </c>
      <c r="BR18" s="168">
        <f t="shared" si="26"/>
        <v>0</v>
      </c>
      <c r="BS18" s="168">
        <f t="shared" si="27"/>
        <v>0</v>
      </c>
      <c r="BT18" s="168">
        <f t="shared" si="28"/>
        <v>0</v>
      </c>
      <c r="BU18" s="168">
        <f t="shared" si="29"/>
        <v>0</v>
      </c>
      <c r="BV18" s="168">
        <f t="shared" si="30"/>
        <v>0</v>
      </c>
      <c r="BW18" s="168">
        <f t="shared" si="31"/>
        <v>0</v>
      </c>
      <c r="BX18" s="168">
        <f t="shared" si="32"/>
        <v>0</v>
      </c>
      <c r="BY18" s="168">
        <f t="shared" si="33"/>
        <v>0</v>
      </c>
      <c r="BZ18" s="168">
        <f t="shared" si="34"/>
        <v>0</v>
      </c>
      <c r="CA18" s="168">
        <f t="shared" si="35"/>
        <v>0</v>
      </c>
      <c r="CB18" s="168">
        <f t="shared" si="36"/>
        <v>0</v>
      </c>
      <c r="CC18" s="168">
        <f t="shared" si="37"/>
        <v>0</v>
      </c>
      <c r="CD18" s="168">
        <f t="shared" si="38"/>
        <v>0</v>
      </c>
      <c r="CE18" s="168">
        <f t="shared" si="39"/>
        <v>0</v>
      </c>
      <c r="CF18" s="168">
        <f t="shared" si="40"/>
        <v>0</v>
      </c>
      <c r="CG18" s="168">
        <f t="shared" si="41"/>
        <v>0</v>
      </c>
      <c r="CH18" s="168">
        <f t="shared" si="42"/>
        <v>0</v>
      </c>
      <c r="CI18" s="168">
        <f t="shared" si="43"/>
        <v>89.28</v>
      </c>
      <c r="CJ18" s="168">
        <f t="shared" si="44"/>
        <v>0</v>
      </c>
      <c r="CK18" s="168">
        <f t="shared" si="45"/>
        <v>0</v>
      </c>
      <c r="CL18" s="168">
        <f t="shared" si="46"/>
        <v>0</v>
      </c>
      <c r="CM18" s="168">
        <f t="shared" si="47"/>
        <v>0</v>
      </c>
      <c r="CN18" s="168">
        <f t="shared" si="48"/>
        <v>0</v>
      </c>
      <c r="CO18" s="168">
        <f t="shared" si="49"/>
        <v>0</v>
      </c>
      <c r="CP18" s="168">
        <f t="shared" si="50"/>
        <v>0</v>
      </c>
      <c r="CQ18" s="103">
        <f t="shared" si="56"/>
        <v>141.12</v>
      </c>
      <c r="CR18" s="160">
        <f t="shared" si="51"/>
        <v>3</v>
      </c>
      <c r="CS18" s="17" t="str">
        <f t="shared" si="52"/>
        <v>HECTOR CASTILLO</v>
      </c>
      <c r="CT18" s="88" t="str">
        <f t="shared" si="53"/>
        <v>JGC</v>
      </c>
      <c r="CU18" s="9">
        <v>11</v>
      </c>
      <c r="CV18" s="354">
        <f t="shared" si="55"/>
        <v>47.04</v>
      </c>
    </row>
    <row r="19" spans="1:100" ht="12.75" customHeight="1" x14ac:dyDescent="0.2">
      <c r="A19" s="66">
        <f t="shared" si="54"/>
        <v>12</v>
      </c>
      <c r="B19" s="26" t="s">
        <v>150</v>
      </c>
      <c r="C19" s="61" t="s">
        <v>105</v>
      </c>
      <c r="D19" s="179"/>
      <c r="E19" s="86" t="str">
        <f t="shared" si="5"/>
        <v/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>
        <v>64</v>
      </c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>
        <v>36</v>
      </c>
      <c r="AI19" s="149"/>
      <c r="AJ19" s="149"/>
      <c r="AK19" s="149"/>
      <c r="AL19" s="149"/>
      <c r="AM19" s="149"/>
      <c r="AN19" s="149"/>
      <c r="AO19" s="149"/>
      <c r="AP19" s="149">
        <v>80</v>
      </c>
      <c r="AQ19" s="149"/>
      <c r="AR19" s="149"/>
      <c r="AS19" s="149"/>
      <c r="AT19" s="149"/>
      <c r="AU19" s="149"/>
      <c r="AV19" s="149"/>
      <c r="AW19" s="149"/>
      <c r="AX19" s="160">
        <f t="shared" si="6"/>
        <v>3</v>
      </c>
      <c r="AY19" s="144">
        <f t="shared" si="7"/>
        <v>0</v>
      </c>
      <c r="AZ19" s="144">
        <f t="shared" si="8"/>
        <v>0</v>
      </c>
      <c r="BA19" s="144">
        <f t="shared" si="9"/>
        <v>0</v>
      </c>
      <c r="BB19" s="144">
        <f t="shared" si="10"/>
        <v>0</v>
      </c>
      <c r="BC19" s="144">
        <f t="shared" si="11"/>
        <v>0</v>
      </c>
      <c r="BD19" s="144">
        <f t="shared" si="12"/>
        <v>0</v>
      </c>
      <c r="BE19" s="144">
        <f t="shared" si="13"/>
        <v>0</v>
      </c>
      <c r="BF19" s="144">
        <f t="shared" si="14"/>
        <v>0</v>
      </c>
      <c r="BG19" s="144">
        <f t="shared" si="15"/>
        <v>0</v>
      </c>
      <c r="BH19" s="144">
        <f t="shared" si="16"/>
        <v>0</v>
      </c>
      <c r="BI19" s="144">
        <f t="shared" si="17"/>
        <v>0</v>
      </c>
      <c r="BJ19" s="144">
        <f t="shared" si="18"/>
        <v>0</v>
      </c>
      <c r="BK19" s="144">
        <f t="shared" si="19"/>
        <v>0</v>
      </c>
      <c r="BL19" s="144">
        <f t="shared" si="20"/>
        <v>0</v>
      </c>
      <c r="BM19" s="144">
        <f t="shared" si="21"/>
        <v>32.64</v>
      </c>
      <c r="BN19" s="144">
        <f t="shared" si="22"/>
        <v>0</v>
      </c>
      <c r="BO19" s="144">
        <f t="shared" si="23"/>
        <v>0</v>
      </c>
      <c r="BP19" s="144">
        <f t="shared" si="24"/>
        <v>0</v>
      </c>
      <c r="BQ19" s="144">
        <f t="shared" si="25"/>
        <v>0</v>
      </c>
      <c r="BR19" s="144">
        <f t="shared" si="26"/>
        <v>0</v>
      </c>
      <c r="BS19" s="144">
        <f t="shared" si="27"/>
        <v>0</v>
      </c>
      <c r="BT19" s="144">
        <f t="shared" si="28"/>
        <v>0</v>
      </c>
      <c r="BU19" s="144">
        <f t="shared" si="29"/>
        <v>0</v>
      </c>
      <c r="BV19" s="144">
        <f t="shared" si="30"/>
        <v>0</v>
      </c>
      <c r="BW19" s="144">
        <f t="shared" si="31"/>
        <v>0</v>
      </c>
      <c r="BX19" s="144">
        <f t="shared" si="32"/>
        <v>0</v>
      </c>
      <c r="BY19" s="144">
        <f t="shared" si="33"/>
        <v>0</v>
      </c>
      <c r="BZ19" s="144">
        <f t="shared" si="34"/>
        <v>0</v>
      </c>
      <c r="CA19" s="144">
        <f t="shared" si="35"/>
        <v>25.919999999999998</v>
      </c>
      <c r="CB19" s="144">
        <f t="shared" si="36"/>
        <v>0</v>
      </c>
      <c r="CC19" s="144">
        <f t="shared" si="37"/>
        <v>0</v>
      </c>
      <c r="CD19" s="144">
        <f t="shared" si="38"/>
        <v>0</v>
      </c>
      <c r="CE19" s="144">
        <f t="shared" si="39"/>
        <v>0</v>
      </c>
      <c r="CF19" s="144">
        <f t="shared" si="40"/>
        <v>0</v>
      </c>
      <c r="CG19" s="144">
        <f t="shared" si="41"/>
        <v>0</v>
      </c>
      <c r="CH19" s="144">
        <f t="shared" si="42"/>
        <v>0</v>
      </c>
      <c r="CI19" s="144">
        <f t="shared" si="43"/>
        <v>74.400000000000006</v>
      </c>
      <c r="CJ19" s="144">
        <f t="shared" si="44"/>
        <v>0</v>
      </c>
      <c r="CK19" s="144">
        <f t="shared" si="45"/>
        <v>0</v>
      </c>
      <c r="CL19" s="144">
        <f t="shared" si="46"/>
        <v>0</v>
      </c>
      <c r="CM19" s="144">
        <f t="shared" si="47"/>
        <v>0</v>
      </c>
      <c r="CN19" s="144">
        <f t="shared" si="48"/>
        <v>0</v>
      </c>
      <c r="CO19" s="144">
        <f t="shared" si="49"/>
        <v>0</v>
      </c>
      <c r="CP19" s="144">
        <f t="shared" si="50"/>
        <v>0</v>
      </c>
      <c r="CQ19" s="212">
        <f t="shared" si="56"/>
        <v>132.96</v>
      </c>
      <c r="CR19" s="160">
        <f t="shared" si="51"/>
        <v>3</v>
      </c>
      <c r="CS19" s="17" t="str">
        <f t="shared" si="52"/>
        <v>MARCO GONZALEZ A</v>
      </c>
      <c r="CT19" s="88" t="str">
        <f t="shared" si="53"/>
        <v>GCC</v>
      </c>
      <c r="CU19" s="9">
        <v>12</v>
      </c>
      <c r="CV19" s="354">
        <f t="shared" si="55"/>
        <v>44.32</v>
      </c>
    </row>
    <row r="20" spans="1:100" ht="12.75" customHeight="1" x14ac:dyDescent="0.2">
      <c r="A20" s="66">
        <f t="shared" si="54"/>
        <v>13</v>
      </c>
      <c r="B20" s="26" t="s">
        <v>162</v>
      </c>
      <c r="C20" s="61" t="s">
        <v>122</v>
      </c>
      <c r="D20" s="179">
        <v>40074</v>
      </c>
      <c r="E20" s="86" t="str">
        <f t="shared" si="5"/>
        <v>PJUV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>
        <v>32</v>
      </c>
      <c r="Q20" s="149"/>
      <c r="R20" s="149"/>
      <c r="S20" s="149"/>
      <c r="T20" s="149"/>
      <c r="U20" s="149"/>
      <c r="V20" s="149"/>
      <c r="W20" s="149">
        <v>60</v>
      </c>
      <c r="X20" s="149">
        <v>40</v>
      </c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>
        <v>72</v>
      </c>
      <c r="AU20" s="149"/>
      <c r="AV20" s="149"/>
      <c r="AW20" s="149"/>
      <c r="AX20" s="229">
        <f t="shared" si="6"/>
        <v>4</v>
      </c>
      <c r="AY20" s="144">
        <f t="shared" si="7"/>
        <v>0</v>
      </c>
      <c r="AZ20" s="144">
        <f t="shared" si="8"/>
        <v>0</v>
      </c>
      <c r="BA20" s="144">
        <f t="shared" si="9"/>
        <v>0</v>
      </c>
      <c r="BB20" s="144">
        <f t="shared" si="10"/>
        <v>0</v>
      </c>
      <c r="BC20" s="144">
        <f t="shared" si="11"/>
        <v>0</v>
      </c>
      <c r="BD20" s="144">
        <f t="shared" si="12"/>
        <v>0</v>
      </c>
      <c r="BE20" s="144">
        <f t="shared" si="13"/>
        <v>0</v>
      </c>
      <c r="BF20" s="144">
        <f t="shared" si="14"/>
        <v>0</v>
      </c>
      <c r="BG20" s="144">
        <f t="shared" si="15"/>
        <v>0</v>
      </c>
      <c r="BH20" s="144">
        <f t="shared" si="16"/>
        <v>0</v>
      </c>
      <c r="BI20" s="144">
        <f t="shared" si="17"/>
        <v>14.08</v>
      </c>
      <c r="BJ20" s="144">
        <f t="shared" si="18"/>
        <v>0</v>
      </c>
      <c r="BK20" s="144">
        <f t="shared" si="19"/>
        <v>0</v>
      </c>
      <c r="BL20" s="144">
        <f t="shared" si="20"/>
        <v>0</v>
      </c>
      <c r="BM20" s="144">
        <f t="shared" si="21"/>
        <v>0</v>
      </c>
      <c r="BN20" s="144">
        <f t="shared" si="22"/>
        <v>0</v>
      </c>
      <c r="BO20" s="144">
        <f t="shared" si="23"/>
        <v>0</v>
      </c>
      <c r="BP20" s="144">
        <f t="shared" si="24"/>
        <v>30.6</v>
      </c>
      <c r="BQ20" s="144">
        <f t="shared" si="25"/>
        <v>20.399999999999999</v>
      </c>
      <c r="BR20" s="144">
        <f t="shared" si="26"/>
        <v>0</v>
      </c>
      <c r="BS20" s="144">
        <f t="shared" si="27"/>
        <v>0</v>
      </c>
      <c r="BT20" s="144">
        <f t="shared" si="28"/>
        <v>0</v>
      </c>
      <c r="BU20" s="144">
        <f t="shared" si="29"/>
        <v>0</v>
      </c>
      <c r="BV20" s="144">
        <f t="shared" si="30"/>
        <v>0</v>
      </c>
      <c r="BW20" s="144">
        <f t="shared" si="31"/>
        <v>0</v>
      </c>
      <c r="BX20" s="144">
        <f t="shared" si="32"/>
        <v>0</v>
      </c>
      <c r="BY20" s="144">
        <f t="shared" si="33"/>
        <v>0</v>
      </c>
      <c r="BZ20" s="144">
        <f t="shared" si="34"/>
        <v>0</v>
      </c>
      <c r="CA20" s="144">
        <f t="shared" si="35"/>
        <v>0</v>
      </c>
      <c r="CB20" s="144">
        <f t="shared" si="36"/>
        <v>0</v>
      </c>
      <c r="CC20" s="144">
        <f t="shared" si="37"/>
        <v>0</v>
      </c>
      <c r="CD20" s="144">
        <f t="shared" si="38"/>
        <v>0</v>
      </c>
      <c r="CE20" s="144">
        <f t="shared" si="39"/>
        <v>0</v>
      </c>
      <c r="CF20" s="144">
        <f t="shared" si="40"/>
        <v>0</v>
      </c>
      <c r="CG20" s="144">
        <f t="shared" si="41"/>
        <v>0</v>
      </c>
      <c r="CH20" s="144">
        <f t="shared" si="42"/>
        <v>0</v>
      </c>
      <c r="CI20" s="144">
        <f t="shared" si="43"/>
        <v>0</v>
      </c>
      <c r="CJ20" s="144">
        <f t="shared" si="44"/>
        <v>0</v>
      </c>
      <c r="CK20" s="144">
        <f t="shared" si="45"/>
        <v>0</v>
      </c>
      <c r="CL20" s="144">
        <f t="shared" si="46"/>
        <v>0</v>
      </c>
      <c r="CM20" s="144">
        <f t="shared" si="47"/>
        <v>66.960000000000008</v>
      </c>
      <c r="CN20" s="144">
        <f t="shared" si="48"/>
        <v>0</v>
      </c>
      <c r="CO20" s="144">
        <f t="shared" si="49"/>
        <v>0</v>
      </c>
      <c r="CP20" s="144">
        <f t="shared" si="50"/>
        <v>0</v>
      </c>
      <c r="CQ20" s="212">
        <f t="shared" si="56"/>
        <v>132.04000000000002</v>
      </c>
      <c r="CR20" s="229">
        <f t="shared" si="51"/>
        <v>4</v>
      </c>
      <c r="CS20" s="17" t="str">
        <f t="shared" si="52"/>
        <v>NICOLAS MOLERO</v>
      </c>
      <c r="CT20" s="88" t="str">
        <f t="shared" si="53"/>
        <v>JGC</v>
      </c>
      <c r="CU20" s="9">
        <v>13</v>
      </c>
      <c r="CV20" s="354">
        <f t="shared" si="55"/>
        <v>33.010000000000005</v>
      </c>
    </row>
    <row r="21" spans="1:100" ht="12.75" customHeight="1" x14ac:dyDescent="0.2">
      <c r="A21" s="66">
        <f t="shared" si="54"/>
        <v>14</v>
      </c>
      <c r="B21" s="26" t="s">
        <v>320</v>
      </c>
      <c r="C21" s="61" t="s">
        <v>113</v>
      </c>
      <c r="D21" s="69">
        <v>39827</v>
      </c>
      <c r="E21" s="86" t="str">
        <f t="shared" si="5"/>
        <v>PJUV</v>
      </c>
      <c r="F21" s="149"/>
      <c r="G21" s="149"/>
      <c r="H21" s="149"/>
      <c r="I21" s="149">
        <v>32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>
        <v>36</v>
      </c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>
        <v>24</v>
      </c>
      <c r="AI21" s="149"/>
      <c r="AJ21" s="149"/>
      <c r="AK21" s="149"/>
      <c r="AL21" s="149"/>
      <c r="AM21" s="149"/>
      <c r="AN21" s="149"/>
      <c r="AO21" s="149"/>
      <c r="AP21" s="149">
        <v>64</v>
      </c>
      <c r="AQ21" s="149"/>
      <c r="AR21" s="149"/>
      <c r="AS21" s="149"/>
      <c r="AT21" s="149">
        <v>10.8</v>
      </c>
      <c r="AU21" s="149"/>
      <c r="AV21" s="149"/>
      <c r="AW21" s="149"/>
      <c r="AX21" s="160">
        <f t="shared" si="6"/>
        <v>5</v>
      </c>
      <c r="AY21" s="144">
        <f t="shared" si="7"/>
        <v>0</v>
      </c>
      <c r="AZ21" s="144">
        <f t="shared" si="8"/>
        <v>0</v>
      </c>
      <c r="BA21" s="144">
        <f t="shared" si="9"/>
        <v>0</v>
      </c>
      <c r="BB21" s="144">
        <f t="shared" si="10"/>
        <v>11.84</v>
      </c>
      <c r="BC21" s="144">
        <f t="shared" si="11"/>
        <v>0</v>
      </c>
      <c r="BD21" s="144">
        <f t="shared" si="12"/>
        <v>0</v>
      </c>
      <c r="BE21" s="144">
        <f t="shared" si="13"/>
        <v>0</v>
      </c>
      <c r="BF21" s="144">
        <f t="shared" si="14"/>
        <v>0</v>
      </c>
      <c r="BG21" s="144">
        <f t="shared" si="15"/>
        <v>0</v>
      </c>
      <c r="BH21" s="144">
        <f t="shared" si="16"/>
        <v>0</v>
      </c>
      <c r="BI21" s="144">
        <f t="shared" si="17"/>
        <v>0</v>
      </c>
      <c r="BJ21" s="144">
        <f t="shared" si="18"/>
        <v>0</v>
      </c>
      <c r="BK21" s="144">
        <f t="shared" si="19"/>
        <v>0</v>
      </c>
      <c r="BL21" s="144">
        <f t="shared" si="20"/>
        <v>0</v>
      </c>
      <c r="BM21" s="144">
        <f t="shared" si="21"/>
        <v>0</v>
      </c>
      <c r="BN21" s="144">
        <f t="shared" si="22"/>
        <v>0</v>
      </c>
      <c r="BO21" s="144">
        <f t="shared" si="23"/>
        <v>0</v>
      </c>
      <c r="BP21" s="144">
        <f t="shared" si="24"/>
        <v>18.36</v>
      </c>
      <c r="BQ21" s="144">
        <f t="shared" si="25"/>
        <v>0</v>
      </c>
      <c r="BR21" s="144">
        <f t="shared" si="26"/>
        <v>0</v>
      </c>
      <c r="BS21" s="144">
        <f t="shared" si="27"/>
        <v>0</v>
      </c>
      <c r="BT21" s="144">
        <f t="shared" si="28"/>
        <v>0</v>
      </c>
      <c r="BU21" s="144">
        <f t="shared" si="29"/>
        <v>0</v>
      </c>
      <c r="BV21" s="144">
        <f t="shared" si="30"/>
        <v>0</v>
      </c>
      <c r="BW21" s="144">
        <f t="shared" si="31"/>
        <v>0</v>
      </c>
      <c r="BX21" s="144">
        <f t="shared" si="32"/>
        <v>0</v>
      </c>
      <c r="BY21" s="144">
        <f t="shared" si="33"/>
        <v>0</v>
      </c>
      <c r="BZ21" s="144">
        <f t="shared" si="34"/>
        <v>0</v>
      </c>
      <c r="CA21" s="144">
        <f t="shared" si="35"/>
        <v>17.28</v>
      </c>
      <c r="CB21" s="144">
        <f t="shared" si="36"/>
        <v>0</v>
      </c>
      <c r="CC21" s="144">
        <f t="shared" si="37"/>
        <v>0</v>
      </c>
      <c r="CD21" s="144">
        <f t="shared" si="38"/>
        <v>0</v>
      </c>
      <c r="CE21" s="144">
        <f t="shared" si="39"/>
        <v>0</v>
      </c>
      <c r="CF21" s="144">
        <f t="shared" si="40"/>
        <v>0</v>
      </c>
      <c r="CG21" s="144">
        <f t="shared" si="41"/>
        <v>0</v>
      </c>
      <c r="CH21" s="144">
        <f t="shared" si="42"/>
        <v>0</v>
      </c>
      <c r="CI21" s="144">
        <f t="shared" si="43"/>
        <v>59.52</v>
      </c>
      <c r="CJ21" s="144">
        <f t="shared" si="44"/>
        <v>0</v>
      </c>
      <c r="CK21" s="144">
        <f t="shared" si="45"/>
        <v>0</v>
      </c>
      <c r="CL21" s="144">
        <f t="shared" si="46"/>
        <v>0</v>
      </c>
      <c r="CM21" s="144">
        <f t="shared" si="47"/>
        <v>10.044</v>
      </c>
      <c r="CN21" s="144">
        <f t="shared" si="48"/>
        <v>0</v>
      </c>
      <c r="CO21" s="144">
        <f t="shared" si="49"/>
        <v>0</v>
      </c>
      <c r="CP21" s="144">
        <f t="shared" si="50"/>
        <v>0</v>
      </c>
      <c r="CQ21" s="103">
        <f t="shared" si="56"/>
        <v>117.044</v>
      </c>
      <c r="CR21" s="160">
        <f t="shared" si="51"/>
        <v>5</v>
      </c>
      <c r="CS21" s="17" t="str">
        <f t="shared" si="52"/>
        <v>LEONARDO MAROTE</v>
      </c>
      <c r="CT21" s="88" t="str">
        <f t="shared" si="53"/>
        <v>LCC</v>
      </c>
      <c r="CU21" s="9">
        <v>14</v>
      </c>
      <c r="CV21" s="354">
        <f t="shared" si="55"/>
        <v>23.408799999999999</v>
      </c>
    </row>
    <row r="22" spans="1:100" ht="12.75" customHeight="1" x14ac:dyDescent="0.2">
      <c r="A22" s="66">
        <f t="shared" si="54"/>
        <v>15</v>
      </c>
      <c r="B22" s="27" t="s">
        <v>321</v>
      </c>
      <c r="C22" s="61" t="s">
        <v>142</v>
      </c>
      <c r="D22" s="361">
        <v>39568</v>
      </c>
      <c r="E22" s="86" t="str">
        <f t="shared" si="5"/>
        <v>PJUV</v>
      </c>
      <c r="F22" s="149"/>
      <c r="G22" s="149"/>
      <c r="H22" s="149"/>
      <c r="I22" s="149"/>
      <c r="J22" s="149"/>
      <c r="K22" s="149"/>
      <c r="L22" s="149">
        <v>52.5</v>
      </c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>
        <v>63</v>
      </c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60">
        <f t="shared" si="6"/>
        <v>2</v>
      </c>
      <c r="AY22" s="144">
        <f t="shared" si="7"/>
        <v>0</v>
      </c>
      <c r="AZ22" s="144">
        <f t="shared" si="8"/>
        <v>0</v>
      </c>
      <c r="BA22" s="144">
        <f t="shared" si="9"/>
        <v>0</v>
      </c>
      <c r="BB22" s="144">
        <f t="shared" si="10"/>
        <v>0</v>
      </c>
      <c r="BC22" s="144">
        <f t="shared" si="11"/>
        <v>0</v>
      </c>
      <c r="BD22" s="144">
        <f t="shared" si="12"/>
        <v>0</v>
      </c>
      <c r="BE22" s="144">
        <f t="shared" si="13"/>
        <v>23.1</v>
      </c>
      <c r="BF22" s="144">
        <f t="shared" si="14"/>
        <v>0</v>
      </c>
      <c r="BG22" s="144">
        <f t="shared" si="15"/>
        <v>0</v>
      </c>
      <c r="BH22" s="144">
        <f t="shared" si="16"/>
        <v>0</v>
      </c>
      <c r="BI22" s="144">
        <f t="shared" si="17"/>
        <v>0</v>
      </c>
      <c r="BJ22" s="144">
        <f t="shared" si="18"/>
        <v>0</v>
      </c>
      <c r="BK22" s="144">
        <f t="shared" si="19"/>
        <v>0</v>
      </c>
      <c r="BL22" s="144">
        <f t="shared" si="20"/>
        <v>0</v>
      </c>
      <c r="BM22" s="144">
        <f t="shared" si="21"/>
        <v>0</v>
      </c>
      <c r="BN22" s="144">
        <f t="shared" si="22"/>
        <v>0</v>
      </c>
      <c r="BO22" s="144">
        <f t="shared" si="23"/>
        <v>0</v>
      </c>
      <c r="BP22" s="144">
        <f t="shared" si="24"/>
        <v>0</v>
      </c>
      <c r="BQ22" s="144">
        <f t="shared" si="25"/>
        <v>0</v>
      </c>
      <c r="BR22" s="144">
        <f t="shared" si="26"/>
        <v>0</v>
      </c>
      <c r="BS22" s="144">
        <f t="shared" si="27"/>
        <v>0</v>
      </c>
      <c r="BT22" s="144">
        <f t="shared" si="28"/>
        <v>0</v>
      </c>
      <c r="BU22" s="144">
        <f t="shared" si="29"/>
        <v>0</v>
      </c>
      <c r="BV22" s="144">
        <f t="shared" si="30"/>
        <v>0</v>
      </c>
      <c r="BW22" s="144">
        <f t="shared" si="31"/>
        <v>0</v>
      </c>
      <c r="BX22" s="144">
        <f t="shared" si="32"/>
        <v>0</v>
      </c>
      <c r="BY22" s="144">
        <f t="shared" si="33"/>
        <v>0</v>
      </c>
      <c r="BZ22" s="144">
        <f t="shared" si="34"/>
        <v>0</v>
      </c>
      <c r="CA22" s="144">
        <f t="shared" si="35"/>
        <v>0</v>
      </c>
      <c r="CB22" s="144">
        <f t="shared" si="36"/>
        <v>0</v>
      </c>
      <c r="CC22" s="144">
        <f t="shared" si="37"/>
        <v>54.18</v>
      </c>
      <c r="CD22" s="144">
        <f t="shared" si="38"/>
        <v>0</v>
      </c>
      <c r="CE22" s="144">
        <f t="shared" si="39"/>
        <v>0</v>
      </c>
      <c r="CF22" s="144">
        <f t="shared" si="40"/>
        <v>0</v>
      </c>
      <c r="CG22" s="144">
        <f t="shared" si="41"/>
        <v>0</v>
      </c>
      <c r="CH22" s="144">
        <f t="shared" si="42"/>
        <v>0</v>
      </c>
      <c r="CI22" s="144">
        <f t="shared" si="43"/>
        <v>0</v>
      </c>
      <c r="CJ22" s="144">
        <f t="shared" si="44"/>
        <v>0</v>
      </c>
      <c r="CK22" s="144">
        <f t="shared" si="45"/>
        <v>0</v>
      </c>
      <c r="CL22" s="144">
        <f t="shared" si="46"/>
        <v>0</v>
      </c>
      <c r="CM22" s="144">
        <f t="shared" si="47"/>
        <v>0</v>
      </c>
      <c r="CN22" s="144">
        <f t="shared" si="48"/>
        <v>0</v>
      </c>
      <c r="CO22" s="144">
        <f t="shared" si="49"/>
        <v>0</v>
      </c>
      <c r="CP22" s="144">
        <f t="shared" si="50"/>
        <v>0</v>
      </c>
      <c r="CQ22" s="212">
        <f t="shared" si="56"/>
        <v>77.28</v>
      </c>
      <c r="CR22" s="160">
        <f t="shared" si="51"/>
        <v>2</v>
      </c>
      <c r="CS22" s="17" t="str">
        <f t="shared" si="52"/>
        <v>CARLOS PEREZ MARTINEZ</v>
      </c>
      <c r="CT22" s="88" t="str">
        <f t="shared" si="53"/>
        <v>LSGC</v>
      </c>
      <c r="CU22" s="9">
        <v>15</v>
      </c>
      <c r="CV22" s="354">
        <f t="shared" si="55"/>
        <v>38.64</v>
      </c>
    </row>
    <row r="23" spans="1:100" ht="12.75" customHeight="1" x14ac:dyDescent="0.2">
      <c r="A23" s="66">
        <f t="shared" si="54"/>
        <v>16</v>
      </c>
      <c r="B23" s="26" t="s">
        <v>322</v>
      </c>
      <c r="C23" s="61" t="s">
        <v>323</v>
      </c>
      <c r="D23" s="179">
        <v>40048</v>
      </c>
      <c r="E23" s="86" t="str">
        <f t="shared" si="5"/>
        <v>PJUV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>
        <v>84</v>
      </c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60">
        <f t="shared" si="6"/>
        <v>1</v>
      </c>
      <c r="AY23" s="168">
        <f t="shared" si="7"/>
        <v>0</v>
      </c>
      <c r="AZ23" s="168">
        <f t="shared" si="8"/>
        <v>0</v>
      </c>
      <c r="BA23" s="168">
        <f t="shared" si="9"/>
        <v>0</v>
      </c>
      <c r="BB23" s="168">
        <f t="shared" si="10"/>
        <v>0</v>
      </c>
      <c r="BC23" s="168">
        <f t="shared" si="11"/>
        <v>0</v>
      </c>
      <c r="BD23" s="168">
        <f t="shared" si="12"/>
        <v>0</v>
      </c>
      <c r="BE23" s="168">
        <f t="shared" si="13"/>
        <v>0</v>
      </c>
      <c r="BF23" s="168">
        <f t="shared" si="14"/>
        <v>0</v>
      </c>
      <c r="BG23" s="168">
        <f t="shared" si="15"/>
        <v>0</v>
      </c>
      <c r="BH23" s="168">
        <f t="shared" si="16"/>
        <v>0</v>
      </c>
      <c r="BI23" s="168">
        <f t="shared" si="17"/>
        <v>0</v>
      </c>
      <c r="BJ23" s="168">
        <f t="shared" si="18"/>
        <v>0</v>
      </c>
      <c r="BK23" s="168">
        <f t="shared" si="19"/>
        <v>0</v>
      </c>
      <c r="BL23" s="168">
        <f t="shared" si="20"/>
        <v>0</v>
      </c>
      <c r="BM23" s="168">
        <f t="shared" si="21"/>
        <v>0</v>
      </c>
      <c r="BN23" s="168">
        <f t="shared" si="22"/>
        <v>0</v>
      </c>
      <c r="BO23" s="168">
        <f t="shared" si="23"/>
        <v>0</v>
      </c>
      <c r="BP23" s="168">
        <f t="shared" si="24"/>
        <v>0</v>
      </c>
      <c r="BQ23" s="168">
        <f t="shared" si="25"/>
        <v>0</v>
      </c>
      <c r="BR23" s="168">
        <f t="shared" si="26"/>
        <v>0</v>
      </c>
      <c r="BS23" s="168">
        <f t="shared" si="27"/>
        <v>0</v>
      </c>
      <c r="BT23" s="168">
        <f t="shared" si="28"/>
        <v>0</v>
      </c>
      <c r="BU23" s="168">
        <f t="shared" si="29"/>
        <v>0</v>
      </c>
      <c r="BV23" s="168">
        <f t="shared" si="30"/>
        <v>0</v>
      </c>
      <c r="BW23" s="168">
        <f t="shared" si="31"/>
        <v>0</v>
      </c>
      <c r="BX23" s="168">
        <f t="shared" si="32"/>
        <v>0</v>
      </c>
      <c r="BY23" s="168">
        <f t="shared" si="33"/>
        <v>0</v>
      </c>
      <c r="BZ23" s="168">
        <f t="shared" si="34"/>
        <v>0</v>
      </c>
      <c r="CA23" s="168">
        <f t="shared" si="35"/>
        <v>0</v>
      </c>
      <c r="CB23" s="168">
        <f t="shared" si="36"/>
        <v>0</v>
      </c>
      <c r="CC23" s="168">
        <f t="shared" si="37"/>
        <v>72.239999999999995</v>
      </c>
      <c r="CD23" s="168">
        <f t="shared" si="38"/>
        <v>0</v>
      </c>
      <c r="CE23" s="168">
        <f t="shared" si="39"/>
        <v>0</v>
      </c>
      <c r="CF23" s="168">
        <f t="shared" si="40"/>
        <v>0</v>
      </c>
      <c r="CG23" s="168">
        <f t="shared" si="41"/>
        <v>0</v>
      </c>
      <c r="CH23" s="168">
        <f t="shared" si="42"/>
        <v>0</v>
      </c>
      <c r="CI23" s="168">
        <f t="shared" si="43"/>
        <v>0</v>
      </c>
      <c r="CJ23" s="168">
        <f t="shared" si="44"/>
        <v>0</v>
      </c>
      <c r="CK23" s="168">
        <f t="shared" si="45"/>
        <v>0</v>
      </c>
      <c r="CL23" s="168">
        <f t="shared" si="46"/>
        <v>0</v>
      </c>
      <c r="CM23" s="168">
        <f t="shared" si="47"/>
        <v>0</v>
      </c>
      <c r="CN23" s="168">
        <f t="shared" si="48"/>
        <v>0</v>
      </c>
      <c r="CO23" s="168">
        <f t="shared" si="49"/>
        <v>0</v>
      </c>
      <c r="CP23" s="168">
        <f t="shared" si="50"/>
        <v>0</v>
      </c>
      <c r="CQ23" s="103">
        <f t="shared" si="56"/>
        <v>72.239999999999995</v>
      </c>
      <c r="CR23" s="160">
        <f t="shared" si="51"/>
        <v>1</v>
      </c>
      <c r="CS23" s="17" t="str">
        <f t="shared" si="52"/>
        <v>EZEQUIEL HERNANDEZ</v>
      </c>
      <c r="CT23" s="88" t="str">
        <f t="shared" si="53"/>
        <v>PLCC</v>
      </c>
      <c r="CU23" s="9">
        <v>16</v>
      </c>
      <c r="CV23" s="354">
        <f t="shared" si="55"/>
        <v>72.239999999999995</v>
      </c>
    </row>
    <row r="24" spans="1:100" ht="12.75" customHeight="1" x14ac:dyDescent="0.2">
      <c r="A24" s="66">
        <f t="shared" si="54"/>
        <v>17</v>
      </c>
      <c r="B24" s="26" t="s">
        <v>324</v>
      </c>
      <c r="C24" s="61"/>
      <c r="D24" s="179"/>
      <c r="E24" s="86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>
        <v>54</v>
      </c>
      <c r="AU24" s="149"/>
      <c r="AV24" s="149"/>
      <c r="AW24" s="149"/>
      <c r="AX24" s="160">
        <f t="shared" si="6"/>
        <v>1</v>
      </c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>
        <f t="shared" ref="CK24:CK44" si="57">+IF($B$7-CK$7&lt;365/12,AR24,IF($B$7-CK$7&lt;365*2/12,AR24*0.93,IF($B$7-CK$7&lt;365*3/12,AR24*0.86,IF($B$7-CK$7&lt;365*4/12,AR24*0.79,IF($B$7-CK$7&lt;365*5/12,AR24*0.72,IF($B$7-CK$7&lt;365*6/12,AR24*0.65,IF($B$7-CK$7&lt;365*7/12,AR24*0.58,IF($B$7-CK$7&lt;365*8/12,AR24*0.51,0))))))))+IF($B$7-CK$7&gt;365,0,IF($B$7-CK$7&gt;365*11/12,AR24*0.23,IF($B$7-CK$7&gt;365*10/12,AR24*0.3,IF($B$7-CK$7&gt;365*9/12,AR24*0.37,IF($B$7-CK$7&gt;365*8/12,AR24*0.44,0)))))</f>
        <v>0</v>
      </c>
      <c r="CL24" s="144">
        <f t="shared" ref="CL24:CL44" si="58">+IF($B$7-CL$7&lt;365/12,AS24,IF($B$7-CL$7&lt;365*2/12,AS24*0.93,IF($B$7-CL$7&lt;365*3/12,AS24*0.86,IF($B$7-CL$7&lt;365*4/12,AS24*0.79,IF($B$7-CL$7&lt;365*5/12,AS24*0.72,IF($B$7-CL$7&lt;365*6/12,AS24*0.65,IF($B$7-CL$7&lt;365*7/12,AS24*0.58,IF($B$7-CL$7&lt;365*8/12,AS24*0.51,0))))))))+IF($B$7-CL$7&gt;365,0,IF($B$7-CL$7&gt;365*11/12,AS24*0.23,IF($B$7-CL$7&gt;365*10/12,AS24*0.3,IF($B$7-CL$7&gt;365*9/12,AS24*0.37,IF($B$7-CL$7&gt;365*8/12,AS24*0.44,0)))))</f>
        <v>0</v>
      </c>
      <c r="CM24" s="144">
        <f t="shared" ref="CM24:CM44" si="59">+IF($B$7-CM$7&lt;365/12,AT24,IF($B$7-CM$7&lt;365*2/12,AT24*0.93,IF($B$7-CM$7&lt;365*3/12,AT24*0.86,IF($B$7-CM$7&lt;365*4/12,AT24*0.79,IF($B$7-CM$7&lt;365*5/12,AT24*0.72,IF($B$7-CM$7&lt;365*6/12,AT24*0.65,IF($B$7-CM$7&lt;365*7/12,AT24*0.58,IF($B$7-CM$7&lt;365*8/12,AT24*0.51,0))))))))+IF($B$7-CM$7&gt;365,0,IF($B$7-CM$7&gt;365*11/12,AT24*0.23,IF($B$7-CM$7&gt;365*10/12,AT24*0.3,IF($B$7-CM$7&gt;365*9/12,AT24*0.37,IF($B$7-CM$7&gt;365*8/12,AT24*0.44,0)))))</f>
        <v>50.220000000000006</v>
      </c>
      <c r="CN24" s="144">
        <f t="shared" ref="CN24:CN44" si="60">+IF($B$7-CN$7&lt;365/12,AU24,IF($B$7-CN$7&lt;365*2/12,AU24*0.93,IF($B$7-CN$7&lt;365*3/12,AU24*0.86,IF($B$7-CN$7&lt;365*4/12,AU24*0.79,IF($B$7-CN$7&lt;365*5/12,AU24*0.72,IF($B$7-CN$7&lt;365*6/12,AU24*0.65,IF($B$7-CN$7&lt;365*7/12,AU24*0.58,IF($B$7-CN$7&lt;365*8/12,AU24*0.51,0))))))))+IF($B$7-CN$7&gt;365,0,IF($B$7-CN$7&gt;365*11/12,AU24*0.23,IF($B$7-CN$7&gt;365*10/12,AU24*0.3,IF($B$7-CN$7&gt;365*9/12,AU24*0.37,IF($B$7-CN$7&gt;365*8/12,AU24*0.44,0)))))</f>
        <v>0</v>
      </c>
      <c r="CO24" s="144">
        <f t="shared" ref="CO24:CO44" si="61">+IF($B$7-CO$7&lt;365/12,AV24,IF($B$7-CO$7&lt;365*2/12,AV24*0.93,IF($B$7-CO$7&lt;365*3/12,AV24*0.86,IF($B$7-CO$7&lt;365*4/12,AV24*0.79,IF($B$7-CO$7&lt;365*5/12,AV24*0.72,IF($B$7-CO$7&lt;365*6/12,AV24*0.65,IF($B$7-CO$7&lt;365*7/12,AV24*0.58,IF($B$7-CO$7&lt;365*8/12,AV24*0.51,0))))))))+IF($B$7-CO$7&gt;365,0,IF($B$7-CO$7&gt;365*11/12,AV24*0.23,IF($B$7-CO$7&gt;365*10/12,AV24*0.3,IF($B$7-CO$7&gt;365*9/12,AV24*0.37,IF($B$7-CO$7&gt;365*8/12,AV24*0.44,0)))))</f>
        <v>0</v>
      </c>
      <c r="CP24" s="144">
        <f t="shared" ref="CP24:CP44" si="62">+IF($B$7-CP$7&lt;365/12,AW24,IF($B$7-CP$7&lt;365*2/12,AW24*0.93,IF($B$7-CP$7&lt;365*3/12,AW24*0.86,IF($B$7-CP$7&lt;365*4/12,AW24*0.79,IF($B$7-CP$7&lt;365*5/12,AW24*0.72,IF($B$7-CP$7&lt;365*6/12,AW24*0.65,IF($B$7-CP$7&lt;365*7/12,AW24*0.58,IF($B$7-CP$7&lt;365*8/12,AW24*0.51,0))))))))+IF($B$7-CP$7&gt;365,0,IF($B$7-CP$7&gt;365*11/12,AW24*0.23,IF($B$7-CP$7&gt;365*10/12,AW24*0.3,IF($B$7-CP$7&gt;365*9/12,AW24*0.37,IF($B$7-CP$7&gt;365*8/12,AW24*0.44,0)))))</f>
        <v>0</v>
      </c>
      <c r="CQ24" s="212">
        <f t="shared" si="56"/>
        <v>50.220000000000006</v>
      </c>
      <c r="CR24" s="160">
        <f t="shared" si="51"/>
        <v>1</v>
      </c>
      <c r="CS24" s="17" t="str">
        <f t="shared" si="52"/>
        <v>MAX VASQUEZ</v>
      </c>
      <c r="CT24" s="88">
        <f t="shared" si="53"/>
        <v>0</v>
      </c>
      <c r="CU24" s="9">
        <v>17</v>
      </c>
      <c r="CV24" s="354">
        <f t="shared" si="55"/>
        <v>50.220000000000006</v>
      </c>
    </row>
    <row r="25" spans="1:100" ht="12.75" customHeight="1" x14ac:dyDescent="0.2">
      <c r="A25" s="66">
        <f t="shared" si="54"/>
        <v>18</v>
      </c>
      <c r="B25" s="26" t="s">
        <v>325</v>
      </c>
      <c r="C25" s="61" t="s">
        <v>326</v>
      </c>
      <c r="D25" s="179">
        <v>39841</v>
      </c>
      <c r="E25" s="86" t="str">
        <f>IF(($A$6-D25)/365.25&gt;18,"",IF(($A$6-D25)/365.25&gt;15,"JUV",IF(($A$6-D25)/365.25&gt;13,"PJUV",IF(($A$6-D25)/365.25&gt;11,"INF D",IF(($A$6-D25)/365.25&gt;9,"INF C","INF B")))))</f>
        <v>PJUV</v>
      </c>
      <c r="F25" s="149"/>
      <c r="G25" s="149"/>
      <c r="H25" s="149"/>
      <c r="I25" s="149"/>
      <c r="J25" s="149"/>
      <c r="K25" s="149"/>
      <c r="L25" s="149">
        <v>84</v>
      </c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60">
        <f t="shared" si="6"/>
        <v>1</v>
      </c>
      <c r="AY25" s="144">
        <f t="shared" ref="AY25:BH26" si="63">+IF($B$7-AY$7&lt;365/12,F25,IF($B$7-AY$7&lt;365*2/12,F25*0.93,IF($B$7-AY$7&lt;365*3/12,F25*0.86,IF($B$7-AY$7&lt;365*4/12,F25*0.79,IF($B$7-AY$7&lt;365*5/12,F25*0.72,IF($B$7-AY$7&lt;365*6/12,F25*0.65,IF($B$7-AY$7&lt;365*7/12,F25*0.58,IF($B$7-AY$7&lt;365*8/12,F25*0.51,0))))))))+IF($B$7-AY$7&gt;365,0,IF($B$7-AY$7&gt;365*11/12,F25*0.23,IF($B$7-AY$7&gt;365*10/12,F25*0.3,IF($B$7-AY$7&gt;365*9/12,F25*0.37,IF($B$7-AY$7&gt;365*8/12,F25*0.44,0)))))</f>
        <v>0</v>
      </c>
      <c r="AZ25" s="144">
        <f t="shared" si="63"/>
        <v>0</v>
      </c>
      <c r="BA25" s="144">
        <f t="shared" si="63"/>
        <v>0</v>
      </c>
      <c r="BB25" s="144">
        <f t="shared" si="63"/>
        <v>0</v>
      </c>
      <c r="BC25" s="144">
        <f t="shared" si="63"/>
        <v>0</v>
      </c>
      <c r="BD25" s="144">
        <f t="shared" si="63"/>
        <v>0</v>
      </c>
      <c r="BE25" s="144">
        <f t="shared" si="63"/>
        <v>36.96</v>
      </c>
      <c r="BF25" s="144">
        <f t="shared" si="63"/>
        <v>0</v>
      </c>
      <c r="BG25" s="144">
        <f t="shared" si="63"/>
        <v>0</v>
      </c>
      <c r="BH25" s="144">
        <f t="shared" si="63"/>
        <v>0</v>
      </c>
      <c r="BI25" s="144">
        <f t="shared" ref="BI25:BR26" si="64">+IF($B$7-BI$7&lt;365/12,P25,IF($B$7-BI$7&lt;365*2/12,P25*0.93,IF($B$7-BI$7&lt;365*3/12,P25*0.86,IF($B$7-BI$7&lt;365*4/12,P25*0.79,IF($B$7-BI$7&lt;365*5/12,P25*0.72,IF($B$7-BI$7&lt;365*6/12,P25*0.65,IF($B$7-BI$7&lt;365*7/12,P25*0.58,IF($B$7-BI$7&lt;365*8/12,P25*0.51,0))))))))+IF($B$7-BI$7&gt;365,0,IF($B$7-BI$7&gt;365*11/12,P25*0.23,IF($B$7-BI$7&gt;365*10/12,P25*0.3,IF($B$7-BI$7&gt;365*9/12,P25*0.37,IF($B$7-BI$7&gt;365*8/12,P25*0.44,0)))))</f>
        <v>0</v>
      </c>
      <c r="BJ25" s="144">
        <f t="shared" si="64"/>
        <v>0</v>
      </c>
      <c r="BK25" s="144">
        <f t="shared" si="64"/>
        <v>0</v>
      </c>
      <c r="BL25" s="144">
        <f t="shared" si="64"/>
        <v>0</v>
      </c>
      <c r="BM25" s="144">
        <f t="shared" si="64"/>
        <v>0</v>
      </c>
      <c r="BN25" s="144">
        <f t="shared" si="64"/>
        <v>0</v>
      </c>
      <c r="BO25" s="144">
        <f t="shared" si="64"/>
        <v>0</v>
      </c>
      <c r="BP25" s="144">
        <f t="shared" si="64"/>
        <v>0</v>
      </c>
      <c r="BQ25" s="144">
        <f t="shared" si="64"/>
        <v>0</v>
      </c>
      <c r="BR25" s="144">
        <f t="shared" si="64"/>
        <v>0</v>
      </c>
      <c r="BS25" s="144">
        <f t="shared" ref="BS25:CB26" si="65">+IF($B$7-BS$7&lt;365/12,Z25,IF($B$7-BS$7&lt;365*2/12,Z25*0.93,IF($B$7-BS$7&lt;365*3/12,Z25*0.86,IF($B$7-BS$7&lt;365*4/12,Z25*0.79,IF($B$7-BS$7&lt;365*5/12,Z25*0.72,IF($B$7-BS$7&lt;365*6/12,Z25*0.65,IF($B$7-BS$7&lt;365*7/12,Z25*0.58,IF($B$7-BS$7&lt;365*8/12,Z25*0.51,0))))))))+IF($B$7-BS$7&gt;365,0,IF($B$7-BS$7&gt;365*11/12,Z25*0.23,IF($B$7-BS$7&gt;365*10/12,Z25*0.3,IF($B$7-BS$7&gt;365*9/12,Z25*0.37,IF($B$7-BS$7&gt;365*8/12,Z25*0.44,0)))))</f>
        <v>0</v>
      </c>
      <c r="BT25" s="144">
        <f t="shared" si="65"/>
        <v>0</v>
      </c>
      <c r="BU25" s="144">
        <f t="shared" si="65"/>
        <v>0</v>
      </c>
      <c r="BV25" s="144">
        <f t="shared" si="65"/>
        <v>0</v>
      </c>
      <c r="BW25" s="144">
        <f t="shared" si="65"/>
        <v>0</v>
      </c>
      <c r="BX25" s="144">
        <f t="shared" si="65"/>
        <v>0</v>
      </c>
      <c r="BY25" s="144">
        <f t="shared" si="65"/>
        <v>0</v>
      </c>
      <c r="BZ25" s="144">
        <f t="shared" si="65"/>
        <v>0</v>
      </c>
      <c r="CA25" s="144">
        <f t="shared" si="65"/>
        <v>0</v>
      </c>
      <c r="CB25" s="144">
        <f t="shared" si="65"/>
        <v>0</v>
      </c>
      <c r="CC25" s="144">
        <f t="shared" ref="CC25:CL26" si="66">+IF($B$7-CC$7&lt;365/12,AJ25,IF($B$7-CC$7&lt;365*2/12,AJ25*0.93,IF($B$7-CC$7&lt;365*3/12,AJ25*0.86,IF($B$7-CC$7&lt;365*4/12,AJ25*0.79,IF($B$7-CC$7&lt;365*5/12,AJ25*0.72,IF($B$7-CC$7&lt;365*6/12,AJ25*0.65,IF($B$7-CC$7&lt;365*7/12,AJ25*0.58,IF($B$7-CC$7&lt;365*8/12,AJ25*0.51,0))))))))+IF($B$7-CC$7&gt;365,0,IF($B$7-CC$7&gt;365*11/12,AJ25*0.23,IF($B$7-CC$7&gt;365*10/12,AJ25*0.3,IF($B$7-CC$7&gt;365*9/12,AJ25*0.37,IF($B$7-CC$7&gt;365*8/12,AJ25*0.44,0)))))</f>
        <v>0</v>
      </c>
      <c r="CD25" s="144">
        <f t="shared" si="66"/>
        <v>0</v>
      </c>
      <c r="CE25" s="144">
        <f t="shared" si="66"/>
        <v>0</v>
      </c>
      <c r="CF25" s="144">
        <f t="shared" si="66"/>
        <v>0</v>
      </c>
      <c r="CG25" s="144">
        <f t="shared" si="66"/>
        <v>0</v>
      </c>
      <c r="CH25" s="144">
        <f t="shared" si="66"/>
        <v>0</v>
      </c>
      <c r="CI25" s="144">
        <f t="shared" si="66"/>
        <v>0</v>
      </c>
      <c r="CJ25" s="144">
        <f t="shared" si="66"/>
        <v>0</v>
      </c>
      <c r="CK25" s="144">
        <f t="shared" si="57"/>
        <v>0</v>
      </c>
      <c r="CL25" s="144">
        <f t="shared" si="58"/>
        <v>0</v>
      </c>
      <c r="CM25" s="144">
        <f t="shared" si="59"/>
        <v>0</v>
      </c>
      <c r="CN25" s="144">
        <f t="shared" si="60"/>
        <v>0</v>
      </c>
      <c r="CO25" s="144">
        <f t="shared" si="61"/>
        <v>0</v>
      </c>
      <c r="CP25" s="144">
        <f t="shared" si="62"/>
        <v>0</v>
      </c>
      <c r="CQ25" s="103">
        <f t="shared" si="56"/>
        <v>36.96</v>
      </c>
      <c r="CR25" s="160">
        <f t="shared" si="51"/>
        <v>1</v>
      </c>
      <c r="CS25" s="17" t="str">
        <f t="shared" si="52"/>
        <v>GUSTAVO PALACIOS</v>
      </c>
      <c r="CT25" s="88" t="str">
        <f t="shared" si="53"/>
        <v>SVGC</v>
      </c>
      <c r="CU25" s="9">
        <v>18</v>
      </c>
      <c r="CV25" s="354">
        <f t="shared" si="55"/>
        <v>36.96</v>
      </c>
    </row>
    <row r="26" spans="1:100" ht="12.75" customHeight="1" x14ac:dyDescent="0.2">
      <c r="A26" s="66">
        <f t="shared" si="54"/>
        <v>19</v>
      </c>
      <c r="B26" s="38" t="s">
        <v>145</v>
      </c>
      <c r="C26" s="64" t="s">
        <v>109</v>
      </c>
      <c r="D26" s="282">
        <v>39520</v>
      </c>
      <c r="E26" s="86" t="str">
        <f>IF(($A$6-D26)/365.25&gt;18,"",IF(($A$6-D26)/365.25&gt;15,"JUV",IF(($A$6-D26)/365.25&gt;13,"PJUV",IF(($A$6-D26)/365.25&gt;11,"INF D",IF(($A$6-D26)/365.25&gt;9,"INF C","INF B")))))</f>
        <v>PJUV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>
        <v>48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60">
        <f t="shared" si="6"/>
        <v>1</v>
      </c>
      <c r="AY26" s="144">
        <f t="shared" si="63"/>
        <v>0</v>
      </c>
      <c r="AZ26" s="144">
        <f t="shared" si="63"/>
        <v>0</v>
      </c>
      <c r="BA26" s="144">
        <f t="shared" si="63"/>
        <v>0</v>
      </c>
      <c r="BB26" s="144">
        <f t="shared" si="63"/>
        <v>0</v>
      </c>
      <c r="BC26" s="144">
        <f t="shared" si="63"/>
        <v>0</v>
      </c>
      <c r="BD26" s="144">
        <f t="shared" si="63"/>
        <v>0</v>
      </c>
      <c r="BE26" s="144">
        <f t="shared" si="63"/>
        <v>0</v>
      </c>
      <c r="BF26" s="144">
        <f t="shared" si="63"/>
        <v>0</v>
      </c>
      <c r="BG26" s="144">
        <f t="shared" si="63"/>
        <v>0</v>
      </c>
      <c r="BH26" s="144">
        <f t="shared" si="63"/>
        <v>0</v>
      </c>
      <c r="BI26" s="144">
        <f t="shared" si="64"/>
        <v>0</v>
      </c>
      <c r="BJ26" s="144">
        <f t="shared" si="64"/>
        <v>0</v>
      </c>
      <c r="BK26" s="144">
        <f t="shared" si="64"/>
        <v>0</v>
      </c>
      <c r="BL26" s="144">
        <f t="shared" si="64"/>
        <v>0</v>
      </c>
      <c r="BM26" s="144">
        <f t="shared" si="64"/>
        <v>0</v>
      </c>
      <c r="BN26" s="144">
        <f t="shared" si="64"/>
        <v>0</v>
      </c>
      <c r="BO26" s="144">
        <f t="shared" si="64"/>
        <v>0</v>
      </c>
      <c r="BP26" s="144">
        <f t="shared" si="64"/>
        <v>0</v>
      </c>
      <c r="BQ26" s="144">
        <f t="shared" si="64"/>
        <v>0</v>
      </c>
      <c r="BR26" s="144">
        <f t="shared" si="64"/>
        <v>0</v>
      </c>
      <c r="BS26" s="144">
        <f t="shared" si="65"/>
        <v>0</v>
      </c>
      <c r="BT26" s="144">
        <f t="shared" si="65"/>
        <v>0</v>
      </c>
      <c r="BU26" s="144">
        <f t="shared" si="65"/>
        <v>0</v>
      </c>
      <c r="BV26" s="144">
        <f t="shared" si="65"/>
        <v>0</v>
      </c>
      <c r="BW26" s="144">
        <f t="shared" si="65"/>
        <v>0</v>
      </c>
      <c r="BX26" s="144">
        <f t="shared" si="65"/>
        <v>0</v>
      </c>
      <c r="BY26" s="144">
        <f t="shared" si="65"/>
        <v>0</v>
      </c>
      <c r="BZ26" s="144">
        <f t="shared" si="65"/>
        <v>0</v>
      </c>
      <c r="CA26" s="144">
        <f t="shared" si="65"/>
        <v>34.56</v>
      </c>
      <c r="CB26" s="144">
        <f t="shared" si="65"/>
        <v>0</v>
      </c>
      <c r="CC26" s="144">
        <f t="shared" si="66"/>
        <v>0</v>
      </c>
      <c r="CD26" s="144">
        <f t="shared" si="66"/>
        <v>0</v>
      </c>
      <c r="CE26" s="144">
        <f t="shared" si="66"/>
        <v>0</v>
      </c>
      <c r="CF26" s="144">
        <f t="shared" si="66"/>
        <v>0</v>
      </c>
      <c r="CG26" s="144">
        <f t="shared" si="66"/>
        <v>0</v>
      </c>
      <c r="CH26" s="144">
        <f t="shared" si="66"/>
        <v>0</v>
      </c>
      <c r="CI26" s="144">
        <f t="shared" si="66"/>
        <v>0</v>
      </c>
      <c r="CJ26" s="144">
        <f t="shared" si="66"/>
        <v>0</v>
      </c>
      <c r="CK26" s="144">
        <f t="shared" si="57"/>
        <v>0</v>
      </c>
      <c r="CL26" s="144">
        <f t="shared" si="58"/>
        <v>0</v>
      </c>
      <c r="CM26" s="144">
        <f t="shared" si="59"/>
        <v>0</v>
      </c>
      <c r="CN26" s="144">
        <f t="shared" si="60"/>
        <v>0</v>
      </c>
      <c r="CO26" s="144">
        <f t="shared" si="61"/>
        <v>0</v>
      </c>
      <c r="CP26" s="144">
        <f t="shared" si="62"/>
        <v>0</v>
      </c>
      <c r="CQ26" s="212">
        <f t="shared" si="56"/>
        <v>34.56</v>
      </c>
      <c r="CR26" s="160">
        <f t="shared" si="51"/>
        <v>1</v>
      </c>
      <c r="CS26" s="17" t="str">
        <f t="shared" si="52"/>
        <v>GREGORIO RUIZ DE AZUA</v>
      </c>
      <c r="CT26" s="88" t="str">
        <f t="shared" si="53"/>
        <v>VAGC</v>
      </c>
      <c r="CU26" s="9">
        <v>19</v>
      </c>
      <c r="CV26" s="354">
        <f t="shared" si="55"/>
        <v>34.56</v>
      </c>
    </row>
    <row r="27" spans="1:100" ht="12.75" customHeight="1" x14ac:dyDescent="0.2">
      <c r="A27" s="66">
        <f t="shared" si="54"/>
        <v>20</v>
      </c>
      <c r="B27" s="38" t="s">
        <v>328</v>
      </c>
      <c r="C27" s="64"/>
      <c r="D27" s="282"/>
      <c r="E27" s="86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>
        <v>36</v>
      </c>
      <c r="AU27" s="149"/>
      <c r="AV27" s="149"/>
      <c r="AW27" s="149"/>
      <c r="AX27" s="160">
        <f t="shared" si="6"/>
        <v>1</v>
      </c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>
        <f t="shared" si="57"/>
        <v>0</v>
      </c>
      <c r="CL27" s="144">
        <f t="shared" si="58"/>
        <v>0</v>
      </c>
      <c r="CM27" s="144">
        <f t="shared" si="59"/>
        <v>33.480000000000004</v>
      </c>
      <c r="CN27" s="144">
        <f t="shared" si="60"/>
        <v>0</v>
      </c>
      <c r="CO27" s="144">
        <f t="shared" si="61"/>
        <v>0</v>
      </c>
      <c r="CP27" s="144">
        <f t="shared" si="62"/>
        <v>0</v>
      </c>
      <c r="CQ27" s="212">
        <f t="shared" si="56"/>
        <v>33.480000000000004</v>
      </c>
      <c r="CR27" s="160">
        <f t="shared" si="51"/>
        <v>1</v>
      </c>
      <c r="CS27" s="17" t="str">
        <f t="shared" si="52"/>
        <v>ANIBAL RODRIGUEZ</v>
      </c>
      <c r="CT27" s="88">
        <f t="shared" si="53"/>
        <v>0</v>
      </c>
      <c r="CU27" s="9">
        <v>20</v>
      </c>
      <c r="CV27" s="354">
        <f t="shared" si="55"/>
        <v>33.480000000000004</v>
      </c>
    </row>
    <row r="28" spans="1:100" ht="12.75" customHeight="1" x14ac:dyDescent="0.2">
      <c r="A28" s="66">
        <f t="shared" si="54"/>
        <v>21</v>
      </c>
      <c r="B28" s="38" t="s">
        <v>327</v>
      </c>
      <c r="C28" s="64" t="s">
        <v>113</v>
      </c>
      <c r="D28" s="282">
        <v>40459</v>
      </c>
      <c r="E28" s="86" t="str">
        <f>IF(($A$6-D28)/365.25&gt;18,"",IF(($A$6-D28)/365.25&gt;15,"JUV",IF(($A$6-D28)/365.25&gt;13,"PJUV",IF(($A$6-D28)/365.25&gt;11,"INF D",IF(($A$6-D28)/365.25&gt;9,"INF C","INF B")))))</f>
        <v>INF D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>
        <v>60</v>
      </c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229">
        <f t="shared" si="6"/>
        <v>1</v>
      </c>
      <c r="AY28" s="144">
        <f t="shared" ref="AY28:BH32" si="67">+IF($B$7-AY$7&lt;365/12,F28,IF($B$7-AY$7&lt;365*2/12,F28*0.93,IF($B$7-AY$7&lt;365*3/12,F28*0.86,IF($B$7-AY$7&lt;365*4/12,F28*0.79,IF($B$7-AY$7&lt;365*5/12,F28*0.72,IF($B$7-AY$7&lt;365*6/12,F28*0.65,IF($B$7-AY$7&lt;365*7/12,F28*0.58,IF($B$7-AY$7&lt;365*8/12,F28*0.51,0))))))))+IF($B$7-AY$7&gt;365,0,IF($B$7-AY$7&gt;365*11/12,F28*0.23,IF($B$7-AY$7&gt;365*10/12,F28*0.3,IF($B$7-AY$7&gt;365*9/12,F28*0.37,IF($B$7-AY$7&gt;365*8/12,F28*0.44,0)))))</f>
        <v>0</v>
      </c>
      <c r="AZ28" s="144">
        <f t="shared" si="67"/>
        <v>0</v>
      </c>
      <c r="BA28" s="144">
        <f t="shared" si="67"/>
        <v>0</v>
      </c>
      <c r="BB28" s="144">
        <f t="shared" si="67"/>
        <v>0</v>
      </c>
      <c r="BC28" s="144">
        <f t="shared" si="67"/>
        <v>0</v>
      </c>
      <c r="BD28" s="144">
        <f t="shared" si="67"/>
        <v>0</v>
      </c>
      <c r="BE28" s="144">
        <f t="shared" si="67"/>
        <v>0</v>
      </c>
      <c r="BF28" s="144">
        <f t="shared" si="67"/>
        <v>0</v>
      </c>
      <c r="BG28" s="144">
        <f t="shared" si="67"/>
        <v>0</v>
      </c>
      <c r="BH28" s="144">
        <f t="shared" si="67"/>
        <v>0</v>
      </c>
      <c r="BI28" s="144">
        <f t="shared" ref="BI28:BR32" si="68">+IF($B$7-BI$7&lt;365/12,P28,IF($B$7-BI$7&lt;365*2/12,P28*0.93,IF($B$7-BI$7&lt;365*3/12,P28*0.86,IF($B$7-BI$7&lt;365*4/12,P28*0.79,IF($B$7-BI$7&lt;365*5/12,P28*0.72,IF($B$7-BI$7&lt;365*6/12,P28*0.65,IF($B$7-BI$7&lt;365*7/12,P28*0.58,IF($B$7-BI$7&lt;365*8/12,P28*0.51,0))))))))+IF($B$7-BI$7&gt;365,0,IF($B$7-BI$7&gt;365*11/12,P28*0.23,IF($B$7-BI$7&gt;365*10/12,P28*0.3,IF($B$7-BI$7&gt;365*9/12,P28*0.37,IF($B$7-BI$7&gt;365*8/12,P28*0.44,0)))))</f>
        <v>0</v>
      </c>
      <c r="BJ28" s="144">
        <f t="shared" si="68"/>
        <v>0</v>
      </c>
      <c r="BK28" s="144">
        <f t="shared" si="68"/>
        <v>0</v>
      </c>
      <c r="BL28" s="144">
        <f t="shared" si="68"/>
        <v>0</v>
      </c>
      <c r="BM28" s="144">
        <f t="shared" si="68"/>
        <v>0</v>
      </c>
      <c r="BN28" s="144">
        <f t="shared" si="68"/>
        <v>0</v>
      </c>
      <c r="BO28" s="144">
        <f t="shared" si="68"/>
        <v>0</v>
      </c>
      <c r="BP28" s="144">
        <f t="shared" si="68"/>
        <v>0</v>
      </c>
      <c r="BQ28" s="144">
        <f t="shared" si="68"/>
        <v>30.6</v>
      </c>
      <c r="BR28" s="144">
        <f t="shared" si="68"/>
        <v>0</v>
      </c>
      <c r="BS28" s="144">
        <f t="shared" ref="BS28:CB32" si="69">+IF($B$7-BS$7&lt;365/12,Z28,IF($B$7-BS$7&lt;365*2/12,Z28*0.93,IF($B$7-BS$7&lt;365*3/12,Z28*0.86,IF($B$7-BS$7&lt;365*4/12,Z28*0.79,IF($B$7-BS$7&lt;365*5/12,Z28*0.72,IF($B$7-BS$7&lt;365*6/12,Z28*0.65,IF($B$7-BS$7&lt;365*7/12,Z28*0.58,IF($B$7-BS$7&lt;365*8/12,Z28*0.51,0))))))))+IF($B$7-BS$7&gt;365,0,IF($B$7-BS$7&gt;365*11/12,Z28*0.23,IF($B$7-BS$7&gt;365*10/12,Z28*0.3,IF($B$7-BS$7&gt;365*9/12,Z28*0.37,IF($B$7-BS$7&gt;365*8/12,Z28*0.44,0)))))</f>
        <v>0</v>
      </c>
      <c r="BT28" s="144">
        <f t="shared" si="69"/>
        <v>0</v>
      </c>
      <c r="BU28" s="144">
        <f t="shared" si="69"/>
        <v>0</v>
      </c>
      <c r="BV28" s="144">
        <f t="shared" si="69"/>
        <v>0</v>
      </c>
      <c r="BW28" s="144">
        <f t="shared" si="69"/>
        <v>0</v>
      </c>
      <c r="BX28" s="144">
        <f t="shared" si="69"/>
        <v>0</v>
      </c>
      <c r="BY28" s="144">
        <f t="shared" si="69"/>
        <v>0</v>
      </c>
      <c r="BZ28" s="144">
        <f t="shared" si="69"/>
        <v>0</v>
      </c>
      <c r="CA28" s="144">
        <f t="shared" si="69"/>
        <v>0</v>
      </c>
      <c r="CB28" s="144">
        <f t="shared" si="69"/>
        <v>0</v>
      </c>
      <c r="CC28" s="144">
        <f t="shared" ref="CC28:CL32" si="70">+IF($B$7-CC$7&lt;365/12,AJ28,IF($B$7-CC$7&lt;365*2/12,AJ28*0.93,IF($B$7-CC$7&lt;365*3/12,AJ28*0.86,IF($B$7-CC$7&lt;365*4/12,AJ28*0.79,IF($B$7-CC$7&lt;365*5/12,AJ28*0.72,IF($B$7-CC$7&lt;365*6/12,AJ28*0.65,IF($B$7-CC$7&lt;365*7/12,AJ28*0.58,IF($B$7-CC$7&lt;365*8/12,AJ28*0.51,0))))))))+IF($B$7-CC$7&gt;365,0,IF($B$7-CC$7&gt;365*11/12,AJ28*0.23,IF($B$7-CC$7&gt;365*10/12,AJ28*0.3,IF($B$7-CC$7&gt;365*9/12,AJ28*0.37,IF($B$7-CC$7&gt;365*8/12,AJ28*0.44,0)))))</f>
        <v>0</v>
      </c>
      <c r="CD28" s="144">
        <f t="shared" si="70"/>
        <v>0</v>
      </c>
      <c r="CE28" s="144">
        <f t="shared" si="70"/>
        <v>0</v>
      </c>
      <c r="CF28" s="144">
        <f t="shared" si="70"/>
        <v>0</v>
      </c>
      <c r="CG28" s="144">
        <f t="shared" si="70"/>
        <v>0</v>
      </c>
      <c r="CH28" s="144">
        <f t="shared" si="70"/>
        <v>0</v>
      </c>
      <c r="CI28" s="144">
        <f t="shared" si="70"/>
        <v>0</v>
      </c>
      <c r="CJ28" s="144">
        <f t="shared" si="70"/>
        <v>0</v>
      </c>
      <c r="CK28" s="144">
        <f t="shared" si="57"/>
        <v>0</v>
      </c>
      <c r="CL28" s="144">
        <f t="shared" si="58"/>
        <v>0</v>
      </c>
      <c r="CM28" s="144">
        <f t="shared" si="59"/>
        <v>0</v>
      </c>
      <c r="CN28" s="144">
        <f t="shared" si="60"/>
        <v>0</v>
      </c>
      <c r="CO28" s="144">
        <f t="shared" si="61"/>
        <v>0</v>
      </c>
      <c r="CP28" s="144">
        <f t="shared" si="62"/>
        <v>0</v>
      </c>
      <c r="CQ28" s="212">
        <f t="shared" si="56"/>
        <v>30.6</v>
      </c>
      <c r="CR28" s="229">
        <f t="shared" si="51"/>
        <v>1</v>
      </c>
      <c r="CS28" s="17" t="str">
        <f t="shared" si="52"/>
        <v>ANDRES GARCIA</v>
      </c>
      <c r="CT28" s="88" t="str">
        <f t="shared" si="53"/>
        <v>LCC</v>
      </c>
      <c r="CU28" s="9">
        <v>21</v>
      </c>
      <c r="CV28" s="354">
        <f t="shared" si="55"/>
        <v>30.6</v>
      </c>
    </row>
    <row r="29" spans="1:100" ht="12.75" customHeight="1" x14ac:dyDescent="0.2">
      <c r="A29" s="66">
        <f t="shared" si="54"/>
        <v>22</v>
      </c>
      <c r="B29" s="38" t="s">
        <v>329</v>
      </c>
      <c r="C29" s="64" t="s">
        <v>136</v>
      </c>
      <c r="D29" s="128">
        <v>40120</v>
      </c>
      <c r="E29" s="86" t="str">
        <f>IF(($A$6-D29)/365.25&gt;18,"",IF(($A$6-D29)/365.25&gt;15,"JUV",IF(($A$6-D29)/365.25&gt;13,"PJUV",IF(($A$6-D29)/365.25&gt;11,"INF D",IF(($A$6-D29)/365.25&gt;9,"INF C","INF B")))))</f>
        <v>PJUV</v>
      </c>
      <c r="F29" s="149"/>
      <c r="G29" s="149"/>
      <c r="H29" s="149"/>
      <c r="I29" s="149"/>
      <c r="J29" s="149"/>
      <c r="K29" s="149"/>
      <c r="L29" s="149">
        <v>63</v>
      </c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60">
        <f t="shared" si="6"/>
        <v>1</v>
      </c>
      <c r="AY29" s="144">
        <f t="shared" si="67"/>
        <v>0</v>
      </c>
      <c r="AZ29" s="144">
        <f t="shared" si="67"/>
        <v>0</v>
      </c>
      <c r="BA29" s="144">
        <f t="shared" si="67"/>
        <v>0</v>
      </c>
      <c r="BB29" s="144">
        <f t="shared" si="67"/>
        <v>0</v>
      </c>
      <c r="BC29" s="144">
        <f t="shared" si="67"/>
        <v>0</v>
      </c>
      <c r="BD29" s="144">
        <f t="shared" si="67"/>
        <v>0</v>
      </c>
      <c r="BE29" s="144">
        <f t="shared" si="67"/>
        <v>27.72</v>
      </c>
      <c r="BF29" s="144">
        <f t="shared" si="67"/>
        <v>0</v>
      </c>
      <c r="BG29" s="144">
        <f t="shared" si="67"/>
        <v>0</v>
      </c>
      <c r="BH29" s="144">
        <f t="shared" si="67"/>
        <v>0</v>
      </c>
      <c r="BI29" s="144">
        <f t="shared" si="68"/>
        <v>0</v>
      </c>
      <c r="BJ29" s="144">
        <f t="shared" si="68"/>
        <v>0</v>
      </c>
      <c r="BK29" s="144">
        <f t="shared" si="68"/>
        <v>0</v>
      </c>
      <c r="BL29" s="144">
        <f t="shared" si="68"/>
        <v>0</v>
      </c>
      <c r="BM29" s="144">
        <f t="shared" si="68"/>
        <v>0</v>
      </c>
      <c r="BN29" s="144">
        <f t="shared" si="68"/>
        <v>0</v>
      </c>
      <c r="BO29" s="144">
        <f t="shared" si="68"/>
        <v>0</v>
      </c>
      <c r="BP29" s="144">
        <f t="shared" si="68"/>
        <v>0</v>
      </c>
      <c r="BQ29" s="144">
        <f t="shared" si="68"/>
        <v>0</v>
      </c>
      <c r="BR29" s="144">
        <f t="shared" si="68"/>
        <v>0</v>
      </c>
      <c r="BS29" s="144">
        <f t="shared" si="69"/>
        <v>0</v>
      </c>
      <c r="BT29" s="144">
        <f t="shared" si="69"/>
        <v>0</v>
      </c>
      <c r="BU29" s="144">
        <f t="shared" si="69"/>
        <v>0</v>
      </c>
      <c r="BV29" s="144">
        <f t="shared" si="69"/>
        <v>0</v>
      </c>
      <c r="BW29" s="144">
        <f t="shared" si="69"/>
        <v>0</v>
      </c>
      <c r="BX29" s="144">
        <f t="shared" si="69"/>
        <v>0</v>
      </c>
      <c r="BY29" s="144">
        <f t="shared" si="69"/>
        <v>0</v>
      </c>
      <c r="BZ29" s="144">
        <f t="shared" si="69"/>
        <v>0</v>
      </c>
      <c r="CA29" s="144">
        <f t="shared" si="69"/>
        <v>0</v>
      </c>
      <c r="CB29" s="144">
        <f t="shared" si="69"/>
        <v>0</v>
      </c>
      <c r="CC29" s="144">
        <f t="shared" si="70"/>
        <v>0</v>
      </c>
      <c r="CD29" s="144">
        <f t="shared" si="70"/>
        <v>0</v>
      </c>
      <c r="CE29" s="144">
        <f t="shared" si="70"/>
        <v>0</v>
      </c>
      <c r="CF29" s="144">
        <f t="shared" si="70"/>
        <v>0</v>
      </c>
      <c r="CG29" s="144">
        <f t="shared" si="70"/>
        <v>0</v>
      </c>
      <c r="CH29" s="144">
        <f t="shared" si="70"/>
        <v>0</v>
      </c>
      <c r="CI29" s="144">
        <f t="shared" si="70"/>
        <v>0</v>
      </c>
      <c r="CJ29" s="144">
        <f t="shared" si="70"/>
        <v>0</v>
      </c>
      <c r="CK29" s="144">
        <f t="shared" si="57"/>
        <v>0</v>
      </c>
      <c r="CL29" s="144">
        <f t="shared" si="58"/>
        <v>0</v>
      </c>
      <c r="CM29" s="144">
        <f t="shared" si="59"/>
        <v>0</v>
      </c>
      <c r="CN29" s="144">
        <f t="shared" si="60"/>
        <v>0</v>
      </c>
      <c r="CO29" s="144">
        <f t="shared" si="61"/>
        <v>0</v>
      </c>
      <c r="CP29" s="144">
        <f t="shared" si="62"/>
        <v>0</v>
      </c>
      <c r="CQ29" s="103">
        <f t="shared" si="56"/>
        <v>27.72</v>
      </c>
      <c r="CR29" s="160">
        <f t="shared" si="51"/>
        <v>1</v>
      </c>
      <c r="CS29" s="17" t="str">
        <f t="shared" si="52"/>
        <v>IGNACIO PEREZ</v>
      </c>
      <c r="CT29" s="88" t="str">
        <f t="shared" si="53"/>
        <v>SMCC</v>
      </c>
      <c r="CU29" s="9">
        <v>22</v>
      </c>
      <c r="CV29" s="354">
        <f t="shared" si="55"/>
        <v>27.72</v>
      </c>
    </row>
    <row r="30" spans="1:100" ht="12.75" customHeight="1" x14ac:dyDescent="0.2">
      <c r="A30" s="66">
        <f t="shared" si="54"/>
        <v>23</v>
      </c>
      <c r="B30" s="38" t="s">
        <v>330</v>
      </c>
      <c r="C30" s="64" t="s">
        <v>105</v>
      </c>
      <c r="D30" s="282">
        <v>40094</v>
      </c>
      <c r="E30" s="86" t="str">
        <f>IF(($A$6-D30)/365.25&gt;18,"",IF(($A$6-D30)/365.25&gt;15,"JUV",IF(($A$6-D30)/365.25&gt;13,"PJUV",IF(($A$6-D30)/365.25&gt;11,"INF D",IF(($A$6-D30)/365.25&gt;9,"INF C","INF B")))))</f>
        <v>PJUV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>
        <v>48</v>
      </c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60">
        <f t="shared" si="6"/>
        <v>1</v>
      </c>
      <c r="AY30" s="168">
        <f t="shared" si="67"/>
        <v>0</v>
      </c>
      <c r="AZ30" s="168">
        <f t="shared" si="67"/>
        <v>0</v>
      </c>
      <c r="BA30" s="168">
        <f t="shared" si="67"/>
        <v>0</v>
      </c>
      <c r="BB30" s="168">
        <f t="shared" si="67"/>
        <v>0</v>
      </c>
      <c r="BC30" s="168">
        <f t="shared" si="67"/>
        <v>0</v>
      </c>
      <c r="BD30" s="168">
        <f t="shared" si="67"/>
        <v>0</v>
      </c>
      <c r="BE30" s="168">
        <f t="shared" si="67"/>
        <v>0</v>
      </c>
      <c r="BF30" s="168">
        <f t="shared" si="67"/>
        <v>0</v>
      </c>
      <c r="BG30" s="168">
        <f t="shared" si="67"/>
        <v>0</v>
      </c>
      <c r="BH30" s="168">
        <f t="shared" si="67"/>
        <v>0</v>
      </c>
      <c r="BI30" s="168">
        <f t="shared" si="68"/>
        <v>0</v>
      </c>
      <c r="BJ30" s="168">
        <f t="shared" si="68"/>
        <v>0</v>
      </c>
      <c r="BK30" s="168">
        <f t="shared" si="68"/>
        <v>0</v>
      </c>
      <c r="BL30" s="168">
        <f t="shared" si="68"/>
        <v>0</v>
      </c>
      <c r="BM30" s="168">
        <f t="shared" si="68"/>
        <v>24.48</v>
      </c>
      <c r="BN30" s="168">
        <f t="shared" si="68"/>
        <v>0</v>
      </c>
      <c r="BO30" s="168">
        <f t="shared" si="68"/>
        <v>0</v>
      </c>
      <c r="BP30" s="168">
        <f t="shared" si="68"/>
        <v>0</v>
      </c>
      <c r="BQ30" s="168">
        <f t="shared" si="68"/>
        <v>0</v>
      </c>
      <c r="BR30" s="168">
        <f t="shared" si="68"/>
        <v>0</v>
      </c>
      <c r="BS30" s="168">
        <f t="shared" si="69"/>
        <v>0</v>
      </c>
      <c r="BT30" s="168">
        <f t="shared" si="69"/>
        <v>0</v>
      </c>
      <c r="BU30" s="168">
        <f t="shared" si="69"/>
        <v>0</v>
      </c>
      <c r="BV30" s="168">
        <f t="shared" si="69"/>
        <v>0</v>
      </c>
      <c r="BW30" s="168">
        <f t="shared" si="69"/>
        <v>0</v>
      </c>
      <c r="BX30" s="168">
        <f t="shared" si="69"/>
        <v>0</v>
      </c>
      <c r="BY30" s="168">
        <f t="shared" si="69"/>
        <v>0</v>
      </c>
      <c r="BZ30" s="168">
        <f t="shared" si="69"/>
        <v>0</v>
      </c>
      <c r="CA30" s="168">
        <f t="shared" si="69"/>
        <v>0</v>
      </c>
      <c r="CB30" s="168">
        <f t="shared" si="69"/>
        <v>0</v>
      </c>
      <c r="CC30" s="168">
        <f t="shared" si="70"/>
        <v>0</v>
      </c>
      <c r="CD30" s="168">
        <f t="shared" si="70"/>
        <v>0</v>
      </c>
      <c r="CE30" s="168">
        <f t="shared" si="70"/>
        <v>0</v>
      </c>
      <c r="CF30" s="168">
        <f t="shared" si="70"/>
        <v>0</v>
      </c>
      <c r="CG30" s="168">
        <f t="shared" si="70"/>
        <v>0</v>
      </c>
      <c r="CH30" s="168">
        <f t="shared" si="70"/>
        <v>0</v>
      </c>
      <c r="CI30" s="168">
        <f t="shared" si="70"/>
        <v>0</v>
      </c>
      <c r="CJ30" s="168">
        <f t="shared" si="70"/>
        <v>0</v>
      </c>
      <c r="CK30" s="168">
        <f t="shared" si="57"/>
        <v>0</v>
      </c>
      <c r="CL30" s="168">
        <f t="shared" si="58"/>
        <v>0</v>
      </c>
      <c r="CM30" s="168">
        <f t="shared" si="59"/>
        <v>0</v>
      </c>
      <c r="CN30" s="168">
        <f t="shared" si="60"/>
        <v>0</v>
      </c>
      <c r="CO30" s="168">
        <f t="shared" si="61"/>
        <v>0</v>
      </c>
      <c r="CP30" s="168">
        <f t="shared" si="62"/>
        <v>0</v>
      </c>
      <c r="CQ30" s="103">
        <f t="shared" si="56"/>
        <v>24.48</v>
      </c>
      <c r="CR30" s="160">
        <f t="shared" si="51"/>
        <v>1</v>
      </c>
      <c r="CS30" s="17" t="str">
        <f t="shared" si="52"/>
        <v>ANDRES GAMUNDI</v>
      </c>
      <c r="CT30" s="88" t="str">
        <f t="shared" si="53"/>
        <v>GCC</v>
      </c>
      <c r="CU30" s="9">
        <v>23</v>
      </c>
      <c r="CV30" s="354">
        <f t="shared" si="55"/>
        <v>24.48</v>
      </c>
    </row>
    <row r="31" spans="1:100" ht="12.75" customHeight="1" x14ac:dyDescent="0.2">
      <c r="A31" s="66">
        <f t="shared" si="54"/>
        <v>24</v>
      </c>
      <c r="B31" s="38" t="s">
        <v>332</v>
      </c>
      <c r="C31" s="64" t="s">
        <v>105</v>
      </c>
      <c r="D31" s="93">
        <v>39674</v>
      </c>
      <c r="E31" s="86" t="str">
        <f>IF(($A$6-D31)/365.25&gt;18,"",IF(($A$6-D31)/365.25&gt;15,"JUV",IF(($A$6-D31)/365.25&gt;13,"PJUV",IF(($A$6-D31)/365.25&gt;11,"INF D",IF(($A$6-D31)/365.25&gt;9,"INF C","INF B")))))</f>
        <v>PJUV</v>
      </c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>
        <v>14.4</v>
      </c>
      <c r="AU31" s="378"/>
      <c r="AV31" s="378"/>
      <c r="AW31" s="378"/>
      <c r="AX31" s="160">
        <f t="shared" si="6"/>
        <v>1</v>
      </c>
      <c r="AY31" s="144">
        <f t="shared" si="67"/>
        <v>0</v>
      </c>
      <c r="AZ31" s="144">
        <f t="shared" si="67"/>
        <v>0</v>
      </c>
      <c r="BA31" s="144">
        <f t="shared" si="67"/>
        <v>0</v>
      </c>
      <c r="BB31" s="144">
        <f t="shared" si="67"/>
        <v>0</v>
      </c>
      <c r="BC31" s="144">
        <f t="shared" si="67"/>
        <v>0</v>
      </c>
      <c r="BD31" s="144">
        <f t="shared" si="67"/>
        <v>0</v>
      </c>
      <c r="BE31" s="144">
        <f t="shared" si="67"/>
        <v>0</v>
      </c>
      <c r="BF31" s="144">
        <f t="shared" si="67"/>
        <v>0</v>
      </c>
      <c r="BG31" s="144">
        <f t="shared" si="67"/>
        <v>0</v>
      </c>
      <c r="BH31" s="144">
        <f t="shared" si="67"/>
        <v>0</v>
      </c>
      <c r="BI31" s="144">
        <f t="shared" si="68"/>
        <v>0</v>
      </c>
      <c r="BJ31" s="144">
        <f t="shared" si="68"/>
        <v>0</v>
      </c>
      <c r="BK31" s="144">
        <f t="shared" si="68"/>
        <v>0</v>
      </c>
      <c r="BL31" s="144">
        <f t="shared" si="68"/>
        <v>0</v>
      </c>
      <c r="BM31" s="144">
        <f t="shared" si="68"/>
        <v>0</v>
      </c>
      <c r="BN31" s="144">
        <f t="shared" si="68"/>
        <v>0</v>
      </c>
      <c r="BO31" s="144">
        <f t="shared" si="68"/>
        <v>0</v>
      </c>
      <c r="BP31" s="144">
        <f t="shared" si="68"/>
        <v>0</v>
      </c>
      <c r="BQ31" s="144">
        <f t="shared" si="68"/>
        <v>0</v>
      </c>
      <c r="BR31" s="144">
        <f t="shared" si="68"/>
        <v>0</v>
      </c>
      <c r="BS31" s="144">
        <f t="shared" si="69"/>
        <v>0</v>
      </c>
      <c r="BT31" s="144">
        <f t="shared" si="69"/>
        <v>0</v>
      </c>
      <c r="BU31" s="144">
        <f t="shared" si="69"/>
        <v>0</v>
      </c>
      <c r="BV31" s="144">
        <f t="shared" si="69"/>
        <v>0</v>
      </c>
      <c r="BW31" s="144">
        <f t="shared" si="69"/>
        <v>0</v>
      </c>
      <c r="BX31" s="144">
        <f t="shared" si="69"/>
        <v>0</v>
      </c>
      <c r="BY31" s="144">
        <f t="shared" si="69"/>
        <v>0</v>
      </c>
      <c r="BZ31" s="144">
        <f t="shared" si="69"/>
        <v>0</v>
      </c>
      <c r="CA31" s="144">
        <f t="shared" si="69"/>
        <v>0</v>
      </c>
      <c r="CB31" s="144">
        <f t="shared" si="69"/>
        <v>0</v>
      </c>
      <c r="CC31" s="144">
        <f t="shared" si="70"/>
        <v>0</v>
      </c>
      <c r="CD31" s="144">
        <f t="shared" si="70"/>
        <v>0</v>
      </c>
      <c r="CE31" s="144">
        <f t="shared" si="70"/>
        <v>0</v>
      </c>
      <c r="CF31" s="144">
        <f t="shared" si="70"/>
        <v>0</v>
      </c>
      <c r="CG31" s="144">
        <f t="shared" si="70"/>
        <v>0</v>
      </c>
      <c r="CH31" s="144">
        <f t="shared" si="70"/>
        <v>0</v>
      </c>
      <c r="CI31" s="144">
        <f t="shared" si="70"/>
        <v>0</v>
      </c>
      <c r="CJ31" s="144">
        <f t="shared" si="70"/>
        <v>0</v>
      </c>
      <c r="CK31" s="144">
        <f t="shared" si="57"/>
        <v>0</v>
      </c>
      <c r="CL31" s="144">
        <f t="shared" si="58"/>
        <v>0</v>
      </c>
      <c r="CM31" s="144">
        <f t="shared" si="59"/>
        <v>13.392000000000001</v>
      </c>
      <c r="CN31" s="144">
        <f t="shared" si="60"/>
        <v>0</v>
      </c>
      <c r="CO31" s="144">
        <f t="shared" si="61"/>
        <v>0</v>
      </c>
      <c r="CP31" s="144">
        <f t="shared" si="62"/>
        <v>0</v>
      </c>
      <c r="CQ31" s="212">
        <f t="shared" si="56"/>
        <v>13.392000000000001</v>
      </c>
      <c r="CR31" s="160">
        <f t="shared" si="51"/>
        <v>1</v>
      </c>
      <c r="CS31" s="17" t="str">
        <f t="shared" si="52"/>
        <v>RAFAEL YANEZ</v>
      </c>
      <c r="CT31" s="88" t="str">
        <f t="shared" si="53"/>
        <v>GCC</v>
      </c>
      <c r="CU31" s="9">
        <v>24</v>
      </c>
      <c r="CV31" s="354">
        <f t="shared" si="55"/>
        <v>13.392000000000001</v>
      </c>
    </row>
    <row r="32" spans="1:100" ht="12.75" customHeight="1" x14ac:dyDescent="0.2">
      <c r="A32" s="66">
        <f t="shared" si="54"/>
        <v>25</v>
      </c>
      <c r="B32" s="38" t="s">
        <v>331</v>
      </c>
      <c r="C32" s="64"/>
      <c r="D32" s="282">
        <v>39718</v>
      </c>
      <c r="E32" s="86" t="str">
        <f>IF(($A$6-D32)/365.25&gt;18,"",IF(($A$6-D32)/365.25&gt;15,"JUV",IF(($A$6-D32)/365.25&gt;13,"PJUV",IF(($A$6-D32)/365.25&gt;11,"INF D",IF(($A$6-D32)/365.25&gt;9,"INF C","INF B")))))</f>
        <v>PJUV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>
        <v>24</v>
      </c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60">
        <f t="shared" si="6"/>
        <v>1</v>
      </c>
      <c r="AY32" s="144">
        <f t="shared" si="67"/>
        <v>0</v>
      </c>
      <c r="AZ32" s="144">
        <f t="shared" si="67"/>
        <v>0</v>
      </c>
      <c r="BA32" s="144">
        <f t="shared" si="67"/>
        <v>0</v>
      </c>
      <c r="BB32" s="144">
        <f t="shared" si="67"/>
        <v>0</v>
      </c>
      <c r="BC32" s="144">
        <f t="shared" si="67"/>
        <v>0</v>
      </c>
      <c r="BD32" s="144">
        <f t="shared" si="67"/>
        <v>0</v>
      </c>
      <c r="BE32" s="144">
        <f t="shared" si="67"/>
        <v>0</v>
      </c>
      <c r="BF32" s="144">
        <f t="shared" si="67"/>
        <v>0</v>
      </c>
      <c r="BG32" s="144">
        <f t="shared" si="67"/>
        <v>0</v>
      </c>
      <c r="BH32" s="144">
        <f t="shared" si="67"/>
        <v>0</v>
      </c>
      <c r="BI32" s="144">
        <f t="shared" si="68"/>
        <v>0</v>
      </c>
      <c r="BJ32" s="144">
        <f t="shared" si="68"/>
        <v>0</v>
      </c>
      <c r="BK32" s="144">
        <f t="shared" si="68"/>
        <v>0</v>
      </c>
      <c r="BL32" s="144">
        <f t="shared" si="68"/>
        <v>0</v>
      </c>
      <c r="BM32" s="144">
        <f t="shared" si="68"/>
        <v>0</v>
      </c>
      <c r="BN32" s="144">
        <f t="shared" si="68"/>
        <v>0</v>
      </c>
      <c r="BO32" s="144">
        <f t="shared" si="68"/>
        <v>0</v>
      </c>
      <c r="BP32" s="144">
        <f t="shared" si="68"/>
        <v>12.24</v>
      </c>
      <c r="BQ32" s="144">
        <f t="shared" si="68"/>
        <v>0</v>
      </c>
      <c r="BR32" s="144">
        <f t="shared" si="68"/>
        <v>0</v>
      </c>
      <c r="BS32" s="144">
        <f t="shared" si="69"/>
        <v>0</v>
      </c>
      <c r="BT32" s="144">
        <f t="shared" si="69"/>
        <v>0</v>
      </c>
      <c r="BU32" s="144">
        <f t="shared" si="69"/>
        <v>0</v>
      </c>
      <c r="BV32" s="144">
        <f t="shared" si="69"/>
        <v>0</v>
      </c>
      <c r="BW32" s="144">
        <f t="shared" si="69"/>
        <v>0</v>
      </c>
      <c r="BX32" s="144">
        <f t="shared" si="69"/>
        <v>0</v>
      </c>
      <c r="BY32" s="144">
        <f t="shared" si="69"/>
        <v>0</v>
      </c>
      <c r="BZ32" s="144">
        <f t="shared" si="69"/>
        <v>0</v>
      </c>
      <c r="CA32" s="144">
        <f t="shared" si="69"/>
        <v>0</v>
      </c>
      <c r="CB32" s="144">
        <f t="shared" si="69"/>
        <v>0</v>
      </c>
      <c r="CC32" s="144">
        <f t="shared" si="70"/>
        <v>0</v>
      </c>
      <c r="CD32" s="144">
        <f t="shared" si="70"/>
        <v>0</v>
      </c>
      <c r="CE32" s="144">
        <f t="shared" si="70"/>
        <v>0</v>
      </c>
      <c r="CF32" s="144">
        <f t="shared" si="70"/>
        <v>0</v>
      </c>
      <c r="CG32" s="144">
        <f t="shared" si="70"/>
        <v>0</v>
      </c>
      <c r="CH32" s="144">
        <f t="shared" si="70"/>
        <v>0</v>
      </c>
      <c r="CI32" s="144">
        <f t="shared" si="70"/>
        <v>0</v>
      </c>
      <c r="CJ32" s="144">
        <f t="shared" si="70"/>
        <v>0</v>
      </c>
      <c r="CK32" s="144">
        <f t="shared" si="57"/>
        <v>0</v>
      </c>
      <c r="CL32" s="144">
        <f t="shared" si="58"/>
        <v>0</v>
      </c>
      <c r="CM32" s="144">
        <f t="shared" si="59"/>
        <v>0</v>
      </c>
      <c r="CN32" s="144">
        <f t="shared" si="60"/>
        <v>0</v>
      </c>
      <c r="CO32" s="144">
        <f t="shared" si="61"/>
        <v>0</v>
      </c>
      <c r="CP32" s="144">
        <f t="shared" si="62"/>
        <v>0</v>
      </c>
      <c r="CQ32" s="212">
        <f t="shared" si="56"/>
        <v>12.24</v>
      </c>
      <c r="CR32" s="160">
        <f t="shared" si="51"/>
        <v>1</v>
      </c>
      <c r="CS32" s="17" t="str">
        <f t="shared" si="52"/>
        <v>ADRIAN RUSSO</v>
      </c>
      <c r="CT32" s="88">
        <f t="shared" si="53"/>
        <v>0</v>
      </c>
      <c r="CU32" s="9">
        <v>25</v>
      </c>
      <c r="CV32" s="354">
        <f t="shared" si="55"/>
        <v>12.24</v>
      </c>
    </row>
    <row r="33" spans="1:100" ht="12.75" customHeight="1" x14ac:dyDescent="0.2">
      <c r="A33" s="66"/>
      <c r="B33" s="38" t="s">
        <v>333</v>
      </c>
      <c r="C33" s="64"/>
      <c r="D33" s="282"/>
      <c r="E33" s="86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>
        <v>9</v>
      </c>
      <c r="AU33" s="149"/>
      <c r="AV33" s="149"/>
      <c r="AW33" s="149"/>
      <c r="AX33" s="160">
        <f t="shared" si="6"/>
        <v>1</v>
      </c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>
        <f t="shared" si="57"/>
        <v>0</v>
      </c>
      <c r="CL33" s="144">
        <f t="shared" si="58"/>
        <v>0</v>
      </c>
      <c r="CM33" s="144">
        <f t="shared" si="59"/>
        <v>8.370000000000001</v>
      </c>
      <c r="CN33" s="144">
        <f t="shared" si="60"/>
        <v>0</v>
      </c>
      <c r="CO33" s="144">
        <f t="shared" si="61"/>
        <v>0</v>
      </c>
      <c r="CP33" s="144">
        <f t="shared" si="62"/>
        <v>0</v>
      </c>
      <c r="CQ33" s="212">
        <f t="shared" si="56"/>
        <v>8.370000000000001</v>
      </c>
      <c r="CR33" s="160">
        <f t="shared" si="51"/>
        <v>1</v>
      </c>
      <c r="CS33" s="17" t="str">
        <f t="shared" si="52"/>
        <v>JESUS SALVATIERRAS</v>
      </c>
      <c r="CT33" s="88">
        <f t="shared" si="53"/>
        <v>0</v>
      </c>
      <c r="CU33" s="9">
        <v>25</v>
      </c>
      <c r="CV33" s="354">
        <f t="shared" ref="CV33" si="71">+IF(CR33=0,0,IF(CR33&gt;8,CQ33/8,CQ33/CR33))</f>
        <v>8.370000000000001</v>
      </c>
    </row>
    <row r="34" spans="1:100" ht="12.75" customHeight="1" x14ac:dyDescent="0.2">
      <c r="A34" s="66"/>
      <c r="B34" s="38" t="s">
        <v>334</v>
      </c>
      <c r="C34" s="64" t="s">
        <v>132</v>
      </c>
      <c r="D34" s="282">
        <v>39682</v>
      </c>
      <c r="E34" s="86" t="str">
        <f>IF(($A$6-D34)/365.25&gt;18,"",IF(($A$6-D34)/365.25&gt;15,"JUV",IF(($A$6-D34)/365.25&gt;13,"PJUV",IF(($A$6-D34)/365.25&gt;11,"INF D",IF(($A$6-D34)/365.25&gt;9,"INF C","INF B")))))</f>
        <v>PJUV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>
        <v>7.2</v>
      </c>
      <c r="AU34" s="149"/>
      <c r="AV34" s="149"/>
      <c r="AW34" s="149"/>
      <c r="AX34" s="160">
        <f t="shared" si="6"/>
        <v>1</v>
      </c>
      <c r="AY34" s="144">
        <f t="shared" ref="AY34:CJ34" si="72">+IF($B$7-AY$7&lt;365/12,F34,IF($B$7-AY$7&lt;365*2/12,F34*0.93,IF($B$7-AY$7&lt;365*3/12,F34*0.86,IF($B$7-AY$7&lt;365*4/12,F34*0.79,IF($B$7-AY$7&lt;365*5/12,F34*0.72,IF($B$7-AY$7&lt;365*6/12,F34*0.65,IF($B$7-AY$7&lt;365*7/12,F34*0.58,IF($B$7-AY$7&lt;365*8/12,F34*0.51,0))))))))+IF($B$7-AY$7&gt;365,0,IF($B$7-AY$7&gt;365*11/12,F34*0.23,IF($B$7-AY$7&gt;365*10/12,F34*0.3,IF($B$7-AY$7&gt;365*9/12,F34*0.37,IF($B$7-AY$7&gt;365*8/12,F34*0.44,0)))))</f>
        <v>0</v>
      </c>
      <c r="AZ34" s="144">
        <f t="shared" si="72"/>
        <v>0</v>
      </c>
      <c r="BA34" s="144">
        <f t="shared" si="72"/>
        <v>0</v>
      </c>
      <c r="BB34" s="144">
        <f t="shared" si="72"/>
        <v>0</v>
      </c>
      <c r="BC34" s="144">
        <f t="shared" si="72"/>
        <v>0</v>
      </c>
      <c r="BD34" s="144">
        <f t="shared" si="72"/>
        <v>0</v>
      </c>
      <c r="BE34" s="144">
        <f t="shared" si="72"/>
        <v>0</v>
      </c>
      <c r="BF34" s="144">
        <f t="shared" si="72"/>
        <v>0</v>
      </c>
      <c r="BG34" s="144">
        <f t="shared" si="72"/>
        <v>0</v>
      </c>
      <c r="BH34" s="144">
        <f t="shared" si="72"/>
        <v>0</v>
      </c>
      <c r="BI34" s="144">
        <f t="shared" si="72"/>
        <v>0</v>
      </c>
      <c r="BJ34" s="144">
        <f t="shared" si="72"/>
        <v>0</v>
      </c>
      <c r="BK34" s="144">
        <f t="shared" si="72"/>
        <v>0</v>
      </c>
      <c r="BL34" s="144">
        <f t="shared" si="72"/>
        <v>0</v>
      </c>
      <c r="BM34" s="144">
        <f t="shared" si="72"/>
        <v>0</v>
      </c>
      <c r="BN34" s="144">
        <f t="shared" si="72"/>
        <v>0</v>
      </c>
      <c r="BO34" s="144">
        <f t="shared" si="72"/>
        <v>0</v>
      </c>
      <c r="BP34" s="144">
        <f t="shared" si="72"/>
        <v>0</v>
      </c>
      <c r="BQ34" s="144">
        <f t="shared" si="72"/>
        <v>0</v>
      </c>
      <c r="BR34" s="144">
        <f t="shared" si="72"/>
        <v>0</v>
      </c>
      <c r="BS34" s="144">
        <f t="shared" si="72"/>
        <v>0</v>
      </c>
      <c r="BT34" s="144">
        <f t="shared" si="72"/>
        <v>0</v>
      </c>
      <c r="BU34" s="144">
        <f t="shared" si="72"/>
        <v>0</v>
      </c>
      <c r="BV34" s="144">
        <f t="shared" si="72"/>
        <v>0</v>
      </c>
      <c r="BW34" s="144">
        <f t="shared" si="72"/>
        <v>0</v>
      </c>
      <c r="BX34" s="144">
        <f t="shared" si="72"/>
        <v>0</v>
      </c>
      <c r="BY34" s="144">
        <f t="shared" si="72"/>
        <v>0</v>
      </c>
      <c r="BZ34" s="144">
        <f t="shared" si="72"/>
        <v>0</v>
      </c>
      <c r="CA34" s="144">
        <f t="shared" si="72"/>
        <v>0</v>
      </c>
      <c r="CB34" s="144">
        <f t="shared" si="72"/>
        <v>0</v>
      </c>
      <c r="CC34" s="144">
        <f t="shared" si="72"/>
        <v>0</v>
      </c>
      <c r="CD34" s="144">
        <f t="shared" si="72"/>
        <v>0</v>
      </c>
      <c r="CE34" s="144">
        <f t="shared" si="72"/>
        <v>0</v>
      </c>
      <c r="CF34" s="144">
        <f t="shared" si="72"/>
        <v>0</v>
      </c>
      <c r="CG34" s="144">
        <f t="shared" si="72"/>
        <v>0</v>
      </c>
      <c r="CH34" s="144">
        <f t="shared" si="72"/>
        <v>0</v>
      </c>
      <c r="CI34" s="144">
        <f t="shared" si="72"/>
        <v>0</v>
      </c>
      <c r="CJ34" s="144">
        <f t="shared" si="72"/>
        <v>0</v>
      </c>
      <c r="CK34" s="144">
        <f t="shared" si="57"/>
        <v>0</v>
      </c>
      <c r="CL34" s="144">
        <f t="shared" si="58"/>
        <v>0</v>
      </c>
      <c r="CM34" s="144">
        <f t="shared" si="59"/>
        <v>6.6960000000000006</v>
      </c>
      <c r="CN34" s="144">
        <f t="shared" si="60"/>
        <v>0</v>
      </c>
      <c r="CO34" s="144">
        <f t="shared" si="61"/>
        <v>0</v>
      </c>
      <c r="CP34" s="144">
        <f t="shared" si="62"/>
        <v>0</v>
      </c>
      <c r="CQ34" s="212">
        <f t="shared" si="56"/>
        <v>6.6960000000000006</v>
      </c>
      <c r="CR34" s="160">
        <f t="shared" si="51"/>
        <v>1</v>
      </c>
      <c r="CS34" s="17" t="str">
        <f t="shared" ref="CS34:CS44" si="73">+B34</f>
        <v>VICTOR IÑIGUEZ</v>
      </c>
      <c r="CT34" s="88"/>
      <c r="CU34" s="9"/>
      <c r="CV34" s="354"/>
    </row>
    <row r="35" spans="1:100" ht="12.75" customHeight="1" x14ac:dyDescent="0.2">
      <c r="A35" s="66"/>
      <c r="B35" s="38" t="s">
        <v>335</v>
      </c>
      <c r="C35" s="64"/>
      <c r="D35" s="282"/>
      <c r="E35" s="86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>
        <v>5.4</v>
      </c>
      <c r="AU35" s="149"/>
      <c r="AV35" s="149"/>
      <c r="AW35" s="149"/>
      <c r="AX35" s="160">
        <f t="shared" si="6"/>
        <v>1</v>
      </c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>
        <f t="shared" si="57"/>
        <v>0</v>
      </c>
      <c r="CL35" s="144">
        <f t="shared" si="58"/>
        <v>0</v>
      </c>
      <c r="CM35" s="144">
        <f t="shared" si="59"/>
        <v>5.0220000000000002</v>
      </c>
      <c r="CN35" s="144">
        <f t="shared" si="60"/>
        <v>0</v>
      </c>
      <c r="CO35" s="144">
        <f t="shared" si="61"/>
        <v>0</v>
      </c>
      <c r="CP35" s="144">
        <f t="shared" si="62"/>
        <v>0</v>
      </c>
      <c r="CQ35" s="212">
        <f t="shared" si="56"/>
        <v>5.0220000000000002</v>
      </c>
      <c r="CR35" s="160">
        <f t="shared" si="51"/>
        <v>1</v>
      </c>
      <c r="CS35" s="17" t="str">
        <f t="shared" si="73"/>
        <v>JOSE M COLMENARES JR</v>
      </c>
      <c r="CT35" s="88"/>
      <c r="CU35" s="9"/>
      <c r="CV35" s="354"/>
    </row>
    <row r="36" spans="1:100" ht="12.75" customHeight="1" x14ac:dyDescent="0.2">
      <c r="A36" s="66"/>
      <c r="B36" s="38" t="s">
        <v>336</v>
      </c>
      <c r="C36" s="64" t="s">
        <v>109</v>
      </c>
      <c r="D36" s="282">
        <v>39534</v>
      </c>
      <c r="E36" s="86" t="str">
        <f>IF(($A$6-D36)/365.25&gt;18,"",IF(($A$6-D36)/365.25&gt;15,"JUV",IF(($A$6-D36)/365.25&gt;13,"PJUV",IF(($A$6-D36)/365.25&gt;11,"INF D",IF(($A$6-D36)/365.25&gt;9,"INF C","INF B")))))</f>
        <v>PJUV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60">
        <f t="shared" si="6"/>
        <v>0</v>
      </c>
      <c r="AY36" s="144">
        <f t="shared" ref="AY36:AY44" si="74">+IF($B$7-AY$7&lt;365/12,F36,IF($B$7-AY$7&lt;365*2/12,F36*0.93,IF($B$7-AY$7&lt;365*3/12,F36*0.86,IF($B$7-AY$7&lt;365*4/12,F36*0.79,IF($B$7-AY$7&lt;365*5/12,F36*0.72,IF($B$7-AY$7&lt;365*6/12,F36*0.65,IF($B$7-AY$7&lt;365*7/12,F36*0.58,IF($B$7-AY$7&lt;365*8/12,F36*0.51,0))))))))+IF($B$7-AY$7&gt;365,0,IF($B$7-AY$7&gt;365*11/12,F36*0.23,IF($B$7-AY$7&gt;365*10/12,F36*0.3,IF($B$7-AY$7&gt;365*9/12,F36*0.37,IF($B$7-AY$7&gt;365*8/12,F36*0.44,0)))))</f>
        <v>0</v>
      </c>
      <c r="AZ36" s="144">
        <f t="shared" ref="AZ36:AZ44" si="75">+IF($B$7-AZ$7&lt;365/12,G36,IF($B$7-AZ$7&lt;365*2/12,G36*0.93,IF($B$7-AZ$7&lt;365*3/12,G36*0.86,IF($B$7-AZ$7&lt;365*4/12,G36*0.79,IF($B$7-AZ$7&lt;365*5/12,G36*0.72,IF($B$7-AZ$7&lt;365*6/12,G36*0.65,IF($B$7-AZ$7&lt;365*7/12,G36*0.58,IF($B$7-AZ$7&lt;365*8/12,G36*0.51,0))))))))+IF($B$7-AZ$7&gt;365,0,IF($B$7-AZ$7&gt;365*11/12,G36*0.23,IF($B$7-AZ$7&gt;365*10/12,G36*0.3,IF($B$7-AZ$7&gt;365*9/12,G36*0.37,IF($B$7-AZ$7&gt;365*8/12,G36*0.44,0)))))</f>
        <v>0</v>
      </c>
      <c r="BA36" s="144">
        <f t="shared" ref="BA36:BA44" si="76">+IF($B$7-BA$7&lt;365/12,H36,IF($B$7-BA$7&lt;365*2/12,H36*0.93,IF($B$7-BA$7&lt;365*3/12,H36*0.86,IF($B$7-BA$7&lt;365*4/12,H36*0.79,IF($B$7-BA$7&lt;365*5/12,H36*0.72,IF($B$7-BA$7&lt;365*6/12,H36*0.65,IF($B$7-BA$7&lt;365*7/12,H36*0.58,IF($B$7-BA$7&lt;365*8/12,H36*0.51,0))))))))+IF($B$7-BA$7&gt;365,0,IF($B$7-BA$7&gt;365*11/12,H36*0.23,IF($B$7-BA$7&gt;365*10/12,H36*0.3,IF($B$7-BA$7&gt;365*9/12,H36*0.37,IF($B$7-BA$7&gt;365*8/12,H36*0.44,0)))))</f>
        <v>0</v>
      </c>
      <c r="BB36" s="144">
        <f t="shared" ref="BB36:BB44" si="77">+IF($B$7-BB$7&lt;365/12,I36,IF($B$7-BB$7&lt;365*2/12,I36*0.93,IF($B$7-BB$7&lt;365*3/12,I36*0.86,IF($B$7-BB$7&lt;365*4/12,I36*0.79,IF($B$7-BB$7&lt;365*5/12,I36*0.72,IF($B$7-BB$7&lt;365*6/12,I36*0.65,IF($B$7-BB$7&lt;365*7/12,I36*0.58,IF($B$7-BB$7&lt;365*8/12,I36*0.51,0))))))))+IF($B$7-BB$7&gt;365,0,IF($B$7-BB$7&gt;365*11/12,I36*0.23,IF($B$7-BB$7&gt;365*10/12,I36*0.3,IF($B$7-BB$7&gt;365*9/12,I36*0.37,IF($B$7-BB$7&gt;365*8/12,I36*0.44,0)))))</f>
        <v>0</v>
      </c>
      <c r="BC36" s="144">
        <f t="shared" ref="BC36:BC44" si="78">+IF($B$7-BC$7&lt;365/12,J36,IF($B$7-BC$7&lt;365*2/12,J36*0.93,IF($B$7-BC$7&lt;365*3/12,J36*0.86,IF($B$7-BC$7&lt;365*4/12,J36*0.79,IF($B$7-BC$7&lt;365*5/12,J36*0.72,IF($B$7-BC$7&lt;365*6/12,J36*0.65,IF($B$7-BC$7&lt;365*7/12,J36*0.58,IF($B$7-BC$7&lt;365*8/12,J36*0.51,0))))))))+IF($B$7-BC$7&gt;365,0,IF($B$7-BC$7&gt;365*11/12,J36*0.23,IF($B$7-BC$7&gt;365*10/12,J36*0.3,IF($B$7-BC$7&gt;365*9/12,J36*0.37,IF($B$7-BC$7&gt;365*8/12,J36*0.44,0)))))</f>
        <v>0</v>
      </c>
      <c r="BD36" s="144">
        <f t="shared" ref="BD36:BD44" si="79">+IF($B$7-BD$7&lt;365/12,K36,IF($B$7-BD$7&lt;365*2/12,K36*0.93,IF($B$7-BD$7&lt;365*3/12,K36*0.86,IF($B$7-BD$7&lt;365*4/12,K36*0.79,IF($B$7-BD$7&lt;365*5/12,K36*0.72,IF($B$7-BD$7&lt;365*6/12,K36*0.65,IF($B$7-BD$7&lt;365*7/12,K36*0.58,IF($B$7-BD$7&lt;365*8/12,K36*0.51,0))))))))+IF($B$7-BD$7&gt;365,0,IF($B$7-BD$7&gt;365*11/12,K36*0.23,IF($B$7-BD$7&gt;365*10/12,K36*0.3,IF($B$7-BD$7&gt;365*9/12,K36*0.37,IF($B$7-BD$7&gt;365*8/12,K36*0.44,0)))))</f>
        <v>0</v>
      </c>
      <c r="BE36" s="144">
        <f t="shared" ref="BE36:BE44" si="80">+IF($B$7-BE$7&lt;365/12,L36,IF($B$7-BE$7&lt;365*2/12,L36*0.93,IF($B$7-BE$7&lt;365*3/12,L36*0.86,IF($B$7-BE$7&lt;365*4/12,L36*0.79,IF($B$7-BE$7&lt;365*5/12,L36*0.72,IF($B$7-BE$7&lt;365*6/12,L36*0.65,IF($B$7-BE$7&lt;365*7/12,L36*0.58,IF($B$7-BE$7&lt;365*8/12,L36*0.51,0))))))))+IF($B$7-BE$7&gt;365,0,IF($B$7-BE$7&gt;365*11/12,L36*0.23,IF($B$7-BE$7&gt;365*10/12,L36*0.3,IF($B$7-BE$7&gt;365*9/12,L36*0.37,IF($B$7-BE$7&gt;365*8/12,L36*0.44,0)))))</f>
        <v>0</v>
      </c>
      <c r="BF36" s="144">
        <f t="shared" ref="BF36:BF44" si="81">+IF($B$7-BF$7&lt;365/12,M36,IF($B$7-BF$7&lt;365*2/12,M36*0.93,IF($B$7-BF$7&lt;365*3/12,M36*0.86,IF($B$7-BF$7&lt;365*4/12,M36*0.79,IF($B$7-BF$7&lt;365*5/12,M36*0.72,IF($B$7-BF$7&lt;365*6/12,M36*0.65,IF($B$7-BF$7&lt;365*7/12,M36*0.58,IF($B$7-BF$7&lt;365*8/12,M36*0.51,0))))))))+IF($B$7-BF$7&gt;365,0,IF($B$7-BF$7&gt;365*11/12,M36*0.23,IF($B$7-BF$7&gt;365*10/12,M36*0.3,IF($B$7-BF$7&gt;365*9/12,M36*0.37,IF($B$7-BF$7&gt;365*8/12,M36*0.44,0)))))</f>
        <v>0</v>
      </c>
      <c r="BG36" s="144">
        <f t="shared" ref="BG36:BG44" si="82">+IF($B$7-BG$7&lt;365/12,N36,IF($B$7-BG$7&lt;365*2/12,N36*0.93,IF($B$7-BG$7&lt;365*3/12,N36*0.86,IF($B$7-BG$7&lt;365*4/12,N36*0.79,IF($B$7-BG$7&lt;365*5/12,N36*0.72,IF($B$7-BG$7&lt;365*6/12,N36*0.65,IF($B$7-BG$7&lt;365*7/12,N36*0.58,IF($B$7-BG$7&lt;365*8/12,N36*0.51,0))))))))+IF($B$7-BG$7&gt;365,0,IF($B$7-BG$7&gt;365*11/12,N36*0.23,IF($B$7-BG$7&gt;365*10/12,N36*0.3,IF($B$7-BG$7&gt;365*9/12,N36*0.37,IF($B$7-BG$7&gt;365*8/12,N36*0.44,0)))))</f>
        <v>0</v>
      </c>
      <c r="BH36" s="144">
        <f t="shared" ref="BH36:BH44" si="83">+IF($B$7-BH$7&lt;365/12,O36,IF($B$7-BH$7&lt;365*2/12,O36*0.93,IF($B$7-BH$7&lt;365*3/12,O36*0.86,IF($B$7-BH$7&lt;365*4/12,O36*0.79,IF($B$7-BH$7&lt;365*5/12,O36*0.72,IF($B$7-BH$7&lt;365*6/12,O36*0.65,IF($B$7-BH$7&lt;365*7/12,O36*0.58,IF($B$7-BH$7&lt;365*8/12,O36*0.51,0))))))))+IF($B$7-BH$7&gt;365,0,IF($B$7-BH$7&gt;365*11/12,O36*0.23,IF($B$7-BH$7&gt;365*10/12,O36*0.3,IF($B$7-BH$7&gt;365*9/12,O36*0.37,IF($B$7-BH$7&gt;365*8/12,O36*0.44,0)))))</f>
        <v>0</v>
      </c>
      <c r="BI36" s="144">
        <f t="shared" ref="BI36:BI44" si="84">+IF($B$7-BI$7&lt;365/12,P36,IF($B$7-BI$7&lt;365*2/12,P36*0.93,IF($B$7-BI$7&lt;365*3/12,P36*0.86,IF($B$7-BI$7&lt;365*4/12,P36*0.79,IF($B$7-BI$7&lt;365*5/12,P36*0.72,IF($B$7-BI$7&lt;365*6/12,P36*0.65,IF($B$7-BI$7&lt;365*7/12,P36*0.58,IF($B$7-BI$7&lt;365*8/12,P36*0.51,0))))))))+IF($B$7-BI$7&gt;365,0,IF($B$7-BI$7&gt;365*11/12,P36*0.23,IF($B$7-BI$7&gt;365*10/12,P36*0.3,IF($B$7-BI$7&gt;365*9/12,P36*0.37,IF($B$7-BI$7&gt;365*8/12,P36*0.44,0)))))</f>
        <v>0</v>
      </c>
      <c r="BJ36" s="144">
        <f t="shared" ref="BJ36:BJ44" si="85">+IF($B$7-BJ$7&lt;365/12,Q36,IF($B$7-BJ$7&lt;365*2/12,Q36*0.93,IF($B$7-BJ$7&lt;365*3/12,Q36*0.86,IF($B$7-BJ$7&lt;365*4/12,Q36*0.79,IF($B$7-BJ$7&lt;365*5/12,Q36*0.72,IF($B$7-BJ$7&lt;365*6/12,Q36*0.65,IF($B$7-BJ$7&lt;365*7/12,Q36*0.58,IF($B$7-BJ$7&lt;365*8/12,Q36*0.51,0))))))))+IF($B$7-BJ$7&gt;365,0,IF($B$7-BJ$7&gt;365*11/12,Q36*0.23,IF($B$7-BJ$7&gt;365*10/12,Q36*0.3,IF($B$7-BJ$7&gt;365*9/12,Q36*0.37,IF($B$7-BJ$7&gt;365*8/12,Q36*0.44,0)))))</f>
        <v>0</v>
      </c>
      <c r="BK36" s="144">
        <f t="shared" ref="BK36:BK44" si="86">+IF($B$7-BK$7&lt;365/12,R36,IF($B$7-BK$7&lt;365*2/12,R36*0.93,IF($B$7-BK$7&lt;365*3/12,R36*0.86,IF($B$7-BK$7&lt;365*4/12,R36*0.79,IF($B$7-BK$7&lt;365*5/12,R36*0.72,IF($B$7-BK$7&lt;365*6/12,R36*0.65,IF($B$7-BK$7&lt;365*7/12,R36*0.58,IF($B$7-BK$7&lt;365*8/12,R36*0.51,0))))))))+IF($B$7-BK$7&gt;365,0,IF($B$7-BK$7&gt;365*11/12,R36*0.23,IF($B$7-BK$7&gt;365*10/12,R36*0.3,IF($B$7-BK$7&gt;365*9/12,R36*0.37,IF($B$7-BK$7&gt;365*8/12,R36*0.44,0)))))</f>
        <v>0</v>
      </c>
      <c r="BL36" s="144">
        <f t="shared" ref="BL36:BL44" si="87">+IF($B$7-BL$7&lt;365/12,S36,IF($B$7-BL$7&lt;365*2/12,S36*0.93,IF($B$7-BL$7&lt;365*3/12,S36*0.86,IF($B$7-BL$7&lt;365*4/12,S36*0.79,IF($B$7-BL$7&lt;365*5/12,S36*0.72,IF($B$7-BL$7&lt;365*6/12,S36*0.65,IF($B$7-BL$7&lt;365*7/12,S36*0.58,IF($B$7-BL$7&lt;365*8/12,S36*0.51,0))))))))+IF($B$7-BL$7&gt;365,0,IF($B$7-BL$7&gt;365*11/12,S36*0.23,IF($B$7-BL$7&gt;365*10/12,S36*0.3,IF($B$7-BL$7&gt;365*9/12,S36*0.37,IF($B$7-BL$7&gt;365*8/12,S36*0.44,0)))))</f>
        <v>0</v>
      </c>
      <c r="BM36" s="144">
        <f t="shared" ref="BM36:BM44" si="88">+IF($B$7-BM$7&lt;365/12,T36,IF($B$7-BM$7&lt;365*2/12,T36*0.93,IF($B$7-BM$7&lt;365*3/12,T36*0.86,IF($B$7-BM$7&lt;365*4/12,T36*0.79,IF($B$7-BM$7&lt;365*5/12,T36*0.72,IF($B$7-BM$7&lt;365*6/12,T36*0.65,IF($B$7-BM$7&lt;365*7/12,T36*0.58,IF($B$7-BM$7&lt;365*8/12,T36*0.51,0))))))))+IF($B$7-BM$7&gt;365,0,IF($B$7-BM$7&gt;365*11/12,T36*0.23,IF($B$7-BM$7&gt;365*10/12,T36*0.3,IF($B$7-BM$7&gt;365*9/12,T36*0.37,IF($B$7-BM$7&gt;365*8/12,T36*0.44,0)))))</f>
        <v>0</v>
      </c>
      <c r="BN36" s="144">
        <f t="shared" ref="BN36:BN44" si="89">+IF($B$7-BN$7&lt;365/12,U36,IF($B$7-BN$7&lt;365*2/12,U36*0.93,IF($B$7-BN$7&lt;365*3/12,U36*0.86,IF($B$7-BN$7&lt;365*4/12,U36*0.79,IF($B$7-BN$7&lt;365*5/12,U36*0.72,IF($B$7-BN$7&lt;365*6/12,U36*0.65,IF($B$7-BN$7&lt;365*7/12,U36*0.58,IF($B$7-BN$7&lt;365*8/12,U36*0.51,0))))))))+IF($B$7-BN$7&gt;365,0,IF($B$7-BN$7&gt;365*11/12,U36*0.23,IF($B$7-BN$7&gt;365*10/12,U36*0.3,IF($B$7-BN$7&gt;365*9/12,U36*0.37,IF($B$7-BN$7&gt;365*8/12,U36*0.44,0)))))</f>
        <v>0</v>
      </c>
      <c r="BO36" s="144">
        <f t="shared" ref="BO36:BO44" si="90">+IF($B$7-BO$7&lt;365/12,V36,IF($B$7-BO$7&lt;365*2/12,V36*0.93,IF($B$7-BO$7&lt;365*3/12,V36*0.86,IF($B$7-BO$7&lt;365*4/12,V36*0.79,IF($B$7-BO$7&lt;365*5/12,V36*0.72,IF($B$7-BO$7&lt;365*6/12,V36*0.65,IF($B$7-BO$7&lt;365*7/12,V36*0.58,IF($B$7-BO$7&lt;365*8/12,V36*0.51,0))))))))+IF($B$7-BO$7&gt;365,0,IF($B$7-BO$7&gt;365*11/12,V36*0.23,IF($B$7-BO$7&gt;365*10/12,V36*0.3,IF($B$7-BO$7&gt;365*9/12,V36*0.37,IF($B$7-BO$7&gt;365*8/12,V36*0.44,0)))))</f>
        <v>0</v>
      </c>
      <c r="BP36" s="144">
        <f t="shared" ref="BP36:BP44" si="91">+IF($B$7-BP$7&lt;365/12,W36,IF($B$7-BP$7&lt;365*2/12,W36*0.93,IF($B$7-BP$7&lt;365*3/12,W36*0.86,IF($B$7-BP$7&lt;365*4/12,W36*0.79,IF($B$7-BP$7&lt;365*5/12,W36*0.72,IF($B$7-BP$7&lt;365*6/12,W36*0.65,IF($B$7-BP$7&lt;365*7/12,W36*0.58,IF($B$7-BP$7&lt;365*8/12,W36*0.51,0))))))))+IF($B$7-BP$7&gt;365,0,IF($B$7-BP$7&gt;365*11/12,W36*0.23,IF($B$7-BP$7&gt;365*10/12,W36*0.3,IF($B$7-BP$7&gt;365*9/12,W36*0.37,IF($B$7-BP$7&gt;365*8/12,W36*0.44,0)))))</f>
        <v>0</v>
      </c>
      <c r="BQ36" s="144">
        <f t="shared" ref="BQ36:BQ44" si="92">+IF($B$7-BQ$7&lt;365/12,X36,IF($B$7-BQ$7&lt;365*2/12,X36*0.93,IF($B$7-BQ$7&lt;365*3/12,X36*0.86,IF($B$7-BQ$7&lt;365*4/12,X36*0.79,IF($B$7-BQ$7&lt;365*5/12,X36*0.72,IF($B$7-BQ$7&lt;365*6/12,X36*0.65,IF($B$7-BQ$7&lt;365*7/12,X36*0.58,IF($B$7-BQ$7&lt;365*8/12,X36*0.51,0))))))))+IF($B$7-BQ$7&gt;365,0,IF($B$7-BQ$7&gt;365*11/12,X36*0.23,IF($B$7-BQ$7&gt;365*10/12,X36*0.3,IF($B$7-BQ$7&gt;365*9/12,X36*0.37,IF($B$7-BQ$7&gt;365*8/12,X36*0.44,0)))))</f>
        <v>0</v>
      </c>
      <c r="BR36" s="144">
        <f t="shared" ref="BR36:BR44" si="93">+IF($B$7-BR$7&lt;365/12,Y36,IF($B$7-BR$7&lt;365*2/12,Y36*0.93,IF($B$7-BR$7&lt;365*3/12,Y36*0.86,IF($B$7-BR$7&lt;365*4/12,Y36*0.79,IF($B$7-BR$7&lt;365*5/12,Y36*0.72,IF($B$7-BR$7&lt;365*6/12,Y36*0.65,IF($B$7-BR$7&lt;365*7/12,Y36*0.58,IF($B$7-BR$7&lt;365*8/12,Y36*0.51,0))))))))+IF($B$7-BR$7&gt;365,0,IF($B$7-BR$7&gt;365*11/12,Y36*0.23,IF($B$7-BR$7&gt;365*10/12,Y36*0.3,IF($B$7-BR$7&gt;365*9/12,Y36*0.37,IF($B$7-BR$7&gt;365*8/12,Y36*0.44,0)))))</f>
        <v>0</v>
      </c>
      <c r="BS36" s="144">
        <f t="shared" ref="BS36:BS44" si="94">+IF($B$7-BS$7&lt;365/12,Z36,IF($B$7-BS$7&lt;365*2/12,Z36*0.93,IF($B$7-BS$7&lt;365*3/12,Z36*0.86,IF($B$7-BS$7&lt;365*4/12,Z36*0.79,IF($B$7-BS$7&lt;365*5/12,Z36*0.72,IF($B$7-BS$7&lt;365*6/12,Z36*0.65,IF($B$7-BS$7&lt;365*7/12,Z36*0.58,IF($B$7-BS$7&lt;365*8/12,Z36*0.51,0))))))))+IF($B$7-BS$7&gt;365,0,IF($B$7-BS$7&gt;365*11/12,Z36*0.23,IF($B$7-BS$7&gt;365*10/12,Z36*0.3,IF($B$7-BS$7&gt;365*9/12,Z36*0.37,IF($B$7-BS$7&gt;365*8/12,Z36*0.44,0)))))</f>
        <v>0</v>
      </c>
      <c r="BT36" s="144">
        <f t="shared" ref="BT36:BT44" si="95">+IF($B$7-BT$7&lt;365/12,AA36,IF($B$7-BT$7&lt;365*2/12,AA36*0.93,IF($B$7-BT$7&lt;365*3/12,AA36*0.86,IF($B$7-BT$7&lt;365*4/12,AA36*0.79,IF($B$7-BT$7&lt;365*5/12,AA36*0.72,IF($B$7-BT$7&lt;365*6/12,AA36*0.65,IF($B$7-BT$7&lt;365*7/12,AA36*0.58,IF($B$7-BT$7&lt;365*8/12,AA36*0.51,0))))))))+IF($B$7-BT$7&gt;365,0,IF($B$7-BT$7&gt;365*11/12,AA36*0.23,IF($B$7-BT$7&gt;365*10/12,AA36*0.3,IF($B$7-BT$7&gt;365*9/12,AA36*0.37,IF($B$7-BT$7&gt;365*8/12,AA36*0.44,0)))))</f>
        <v>0</v>
      </c>
      <c r="BU36" s="144">
        <f t="shared" ref="BU36:BU44" si="96">+IF($B$7-BU$7&lt;365/12,AB36,IF($B$7-BU$7&lt;365*2/12,AB36*0.93,IF($B$7-BU$7&lt;365*3/12,AB36*0.86,IF($B$7-BU$7&lt;365*4/12,AB36*0.79,IF($B$7-BU$7&lt;365*5/12,AB36*0.72,IF($B$7-BU$7&lt;365*6/12,AB36*0.65,IF($B$7-BU$7&lt;365*7/12,AB36*0.58,IF($B$7-BU$7&lt;365*8/12,AB36*0.51,0))))))))+IF($B$7-BU$7&gt;365,0,IF($B$7-BU$7&gt;365*11/12,AB36*0.23,IF($B$7-BU$7&gt;365*10/12,AB36*0.3,IF($B$7-BU$7&gt;365*9/12,AB36*0.37,IF($B$7-BU$7&gt;365*8/12,AB36*0.44,0)))))</f>
        <v>0</v>
      </c>
      <c r="BV36" s="144">
        <f t="shared" ref="BV36:BV44" si="97">+IF($B$7-BV$7&lt;365/12,AC36,IF($B$7-BV$7&lt;365*2/12,AC36*0.93,IF($B$7-BV$7&lt;365*3/12,AC36*0.86,IF($B$7-BV$7&lt;365*4/12,AC36*0.79,IF($B$7-BV$7&lt;365*5/12,AC36*0.72,IF($B$7-BV$7&lt;365*6/12,AC36*0.65,IF($B$7-BV$7&lt;365*7/12,AC36*0.58,IF($B$7-BV$7&lt;365*8/12,AC36*0.51,0))))))))+IF($B$7-BV$7&gt;365,0,IF($B$7-BV$7&gt;365*11/12,AC36*0.23,IF($B$7-BV$7&gt;365*10/12,AC36*0.3,IF($B$7-BV$7&gt;365*9/12,AC36*0.37,IF($B$7-BV$7&gt;365*8/12,AC36*0.44,0)))))</f>
        <v>0</v>
      </c>
      <c r="BW36" s="144">
        <f t="shared" ref="BW36:BW44" si="98">+IF($B$7-BW$7&lt;365/12,AD36,IF($B$7-BW$7&lt;365*2/12,AD36*0.93,IF($B$7-BW$7&lt;365*3/12,AD36*0.86,IF($B$7-BW$7&lt;365*4/12,AD36*0.79,IF($B$7-BW$7&lt;365*5/12,AD36*0.72,IF($B$7-BW$7&lt;365*6/12,AD36*0.65,IF($B$7-BW$7&lt;365*7/12,AD36*0.58,IF($B$7-BW$7&lt;365*8/12,AD36*0.51,0))))))))+IF($B$7-BW$7&gt;365,0,IF($B$7-BW$7&gt;365*11/12,AD36*0.23,IF($B$7-BW$7&gt;365*10/12,AD36*0.3,IF($B$7-BW$7&gt;365*9/12,AD36*0.37,IF($B$7-BW$7&gt;365*8/12,AD36*0.44,0)))))</f>
        <v>0</v>
      </c>
      <c r="BX36" s="144">
        <f t="shared" ref="BX36:BX44" si="99">+IF($B$7-BX$7&lt;365/12,AE36,IF($B$7-BX$7&lt;365*2/12,AE36*0.93,IF($B$7-BX$7&lt;365*3/12,AE36*0.86,IF($B$7-BX$7&lt;365*4/12,AE36*0.79,IF($B$7-BX$7&lt;365*5/12,AE36*0.72,IF($B$7-BX$7&lt;365*6/12,AE36*0.65,IF($B$7-BX$7&lt;365*7/12,AE36*0.58,IF($B$7-BX$7&lt;365*8/12,AE36*0.51,0))))))))+IF($B$7-BX$7&gt;365,0,IF($B$7-BX$7&gt;365*11/12,AE36*0.23,IF($B$7-BX$7&gt;365*10/12,AE36*0.3,IF($B$7-BX$7&gt;365*9/12,AE36*0.37,IF($B$7-BX$7&gt;365*8/12,AE36*0.44,0)))))</f>
        <v>0</v>
      </c>
      <c r="BY36" s="144">
        <f t="shared" ref="BY36:BY44" si="100">+IF($B$7-BY$7&lt;365/12,AF36,IF($B$7-BY$7&lt;365*2/12,AF36*0.93,IF($B$7-BY$7&lt;365*3/12,AF36*0.86,IF($B$7-BY$7&lt;365*4/12,AF36*0.79,IF($B$7-BY$7&lt;365*5/12,AF36*0.72,IF($B$7-BY$7&lt;365*6/12,AF36*0.65,IF($B$7-BY$7&lt;365*7/12,AF36*0.58,IF($B$7-BY$7&lt;365*8/12,AF36*0.51,0))))))))+IF($B$7-BY$7&gt;365,0,IF($B$7-BY$7&gt;365*11/12,AF36*0.23,IF($B$7-BY$7&gt;365*10/12,AF36*0.3,IF($B$7-BY$7&gt;365*9/12,AF36*0.37,IF($B$7-BY$7&gt;365*8/12,AF36*0.44,0)))))</f>
        <v>0</v>
      </c>
      <c r="BZ36" s="144">
        <f t="shared" ref="BZ36:BZ44" si="101">+IF($B$7-BZ$7&lt;365/12,AG36,IF($B$7-BZ$7&lt;365*2/12,AG36*0.93,IF($B$7-BZ$7&lt;365*3/12,AG36*0.86,IF($B$7-BZ$7&lt;365*4/12,AG36*0.79,IF($B$7-BZ$7&lt;365*5/12,AG36*0.72,IF($B$7-BZ$7&lt;365*6/12,AG36*0.65,IF($B$7-BZ$7&lt;365*7/12,AG36*0.58,IF($B$7-BZ$7&lt;365*8/12,AG36*0.51,0))))))))+IF($B$7-BZ$7&gt;365,0,IF($B$7-BZ$7&gt;365*11/12,AG36*0.23,IF($B$7-BZ$7&gt;365*10/12,AG36*0.3,IF($B$7-BZ$7&gt;365*9/12,AG36*0.37,IF($B$7-BZ$7&gt;365*8/12,AG36*0.44,0)))))</f>
        <v>0</v>
      </c>
      <c r="CA36" s="144">
        <f t="shared" ref="CA36:CA44" si="102">+IF($B$7-CA$7&lt;365/12,AH36,IF($B$7-CA$7&lt;365*2/12,AH36*0.93,IF($B$7-CA$7&lt;365*3/12,AH36*0.86,IF($B$7-CA$7&lt;365*4/12,AH36*0.79,IF($B$7-CA$7&lt;365*5/12,AH36*0.72,IF($B$7-CA$7&lt;365*6/12,AH36*0.65,IF($B$7-CA$7&lt;365*7/12,AH36*0.58,IF($B$7-CA$7&lt;365*8/12,AH36*0.51,0))))))))+IF($B$7-CA$7&gt;365,0,IF($B$7-CA$7&gt;365*11/12,AH36*0.23,IF($B$7-CA$7&gt;365*10/12,AH36*0.3,IF($B$7-CA$7&gt;365*9/12,AH36*0.37,IF($B$7-CA$7&gt;365*8/12,AH36*0.44,0)))))</f>
        <v>0</v>
      </c>
      <c r="CB36" s="144">
        <f t="shared" ref="CB36:CB44" si="103">+IF($B$7-CB$7&lt;365/12,AI36,IF($B$7-CB$7&lt;365*2/12,AI36*0.93,IF($B$7-CB$7&lt;365*3/12,AI36*0.86,IF($B$7-CB$7&lt;365*4/12,AI36*0.79,IF($B$7-CB$7&lt;365*5/12,AI36*0.72,IF($B$7-CB$7&lt;365*6/12,AI36*0.65,IF($B$7-CB$7&lt;365*7/12,AI36*0.58,IF($B$7-CB$7&lt;365*8/12,AI36*0.51,0))))))))+IF($B$7-CB$7&gt;365,0,IF($B$7-CB$7&gt;365*11/12,AI36*0.23,IF($B$7-CB$7&gt;365*10/12,AI36*0.3,IF($B$7-CB$7&gt;365*9/12,AI36*0.37,IF($B$7-CB$7&gt;365*8/12,AI36*0.44,0)))))</f>
        <v>0</v>
      </c>
      <c r="CC36" s="144">
        <f t="shared" ref="CC36:CC44" si="104">+IF($B$7-CC$7&lt;365/12,AJ36,IF($B$7-CC$7&lt;365*2/12,AJ36*0.93,IF($B$7-CC$7&lt;365*3/12,AJ36*0.86,IF($B$7-CC$7&lt;365*4/12,AJ36*0.79,IF($B$7-CC$7&lt;365*5/12,AJ36*0.72,IF($B$7-CC$7&lt;365*6/12,AJ36*0.65,IF($B$7-CC$7&lt;365*7/12,AJ36*0.58,IF($B$7-CC$7&lt;365*8/12,AJ36*0.51,0))))))))+IF($B$7-CC$7&gt;365,0,IF($B$7-CC$7&gt;365*11/12,AJ36*0.23,IF($B$7-CC$7&gt;365*10/12,AJ36*0.3,IF($B$7-CC$7&gt;365*9/12,AJ36*0.37,IF($B$7-CC$7&gt;365*8/12,AJ36*0.44,0)))))</f>
        <v>0</v>
      </c>
      <c r="CD36" s="144">
        <f t="shared" ref="CD36:CD44" si="105">+IF($B$7-CD$7&lt;365/12,AK36,IF($B$7-CD$7&lt;365*2/12,AK36*0.93,IF($B$7-CD$7&lt;365*3/12,AK36*0.86,IF($B$7-CD$7&lt;365*4/12,AK36*0.79,IF($B$7-CD$7&lt;365*5/12,AK36*0.72,IF($B$7-CD$7&lt;365*6/12,AK36*0.65,IF($B$7-CD$7&lt;365*7/12,AK36*0.58,IF($B$7-CD$7&lt;365*8/12,AK36*0.51,0))))))))+IF($B$7-CD$7&gt;365,0,IF($B$7-CD$7&gt;365*11/12,AK36*0.23,IF($B$7-CD$7&gt;365*10/12,AK36*0.3,IF($B$7-CD$7&gt;365*9/12,AK36*0.37,IF($B$7-CD$7&gt;365*8/12,AK36*0.44,0)))))</f>
        <v>0</v>
      </c>
      <c r="CE36" s="144">
        <f t="shared" ref="CE36:CE44" si="106">+IF($B$7-CE$7&lt;365/12,AL36,IF($B$7-CE$7&lt;365*2/12,AL36*0.93,IF($B$7-CE$7&lt;365*3/12,AL36*0.86,IF($B$7-CE$7&lt;365*4/12,AL36*0.79,IF($B$7-CE$7&lt;365*5/12,AL36*0.72,IF($B$7-CE$7&lt;365*6/12,AL36*0.65,IF($B$7-CE$7&lt;365*7/12,AL36*0.58,IF($B$7-CE$7&lt;365*8/12,AL36*0.51,0))))))))+IF($B$7-CE$7&gt;365,0,IF($B$7-CE$7&gt;365*11/12,AL36*0.23,IF($B$7-CE$7&gt;365*10/12,AL36*0.3,IF($B$7-CE$7&gt;365*9/12,AL36*0.37,IF($B$7-CE$7&gt;365*8/12,AL36*0.44,0)))))</f>
        <v>0</v>
      </c>
      <c r="CF36" s="144">
        <f t="shared" ref="CF36:CF44" si="107">+IF($B$7-CF$7&lt;365/12,AM36,IF($B$7-CF$7&lt;365*2/12,AM36*0.93,IF($B$7-CF$7&lt;365*3/12,AM36*0.86,IF($B$7-CF$7&lt;365*4/12,AM36*0.79,IF($B$7-CF$7&lt;365*5/12,AM36*0.72,IF($B$7-CF$7&lt;365*6/12,AM36*0.65,IF($B$7-CF$7&lt;365*7/12,AM36*0.58,IF($B$7-CF$7&lt;365*8/12,AM36*0.51,0))))))))+IF($B$7-CF$7&gt;365,0,IF($B$7-CF$7&gt;365*11/12,AM36*0.23,IF($B$7-CF$7&gt;365*10/12,AM36*0.3,IF($B$7-CF$7&gt;365*9/12,AM36*0.37,IF($B$7-CF$7&gt;365*8/12,AM36*0.44,0)))))</f>
        <v>0</v>
      </c>
      <c r="CG36" s="144">
        <f t="shared" ref="CG36:CG44" si="108">+IF($B$7-CG$7&lt;365/12,AN36,IF($B$7-CG$7&lt;365*2/12,AN36*0.93,IF($B$7-CG$7&lt;365*3/12,AN36*0.86,IF($B$7-CG$7&lt;365*4/12,AN36*0.79,IF($B$7-CG$7&lt;365*5/12,AN36*0.72,IF($B$7-CG$7&lt;365*6/12,AN36*0.65,IF($B$7-CG$7&lt;365*7/12,AN36*0.58,IF($B$7-CG$7&lt;365*8/12,AN36*0.51,0))))))))+IF($B$7-CG$7&gt;365,0,IF($B$7-CG$7&gt;365*11/12,AN36*0.23,IF($B$7-CG$7&gt;365*10/12,AN36*0.3,IF($B$7-CG$7&gt;365*9/12,AN36*0.37,IF($B$7-CG$7&gt;365*8/12,AN36*0.44,0)))))</f>
        <v>0</v>
      </c>
      <c r="CH36" s="144">
        <f t="shared" ref="CH36:CH44" si="109">+IF($B$7-CH$7&lt;365/12,AO36,IF($B$7-CH$7&lt;365*2/12,AO36*0.93,IF($B$7-CH$7&lt;365*3/12,AO36*0.86,IF($B$7-CH$7&lt;365*4/12,AO36*0.79,IF($B$7-CH$7&lt;365*5/12,AO36*0.72,IF($B$7-CH$7&lt;365*6/12,AO36*0.65,IF($B$7-CH$7&lt;365*7/12,AO36*0.58,IF($B$7-CH$7&lt;365*8/12,AO36*0.51,0))))))))+IF($B$7-CH$7&gt;365,0,IF($B$7-CH$7&gt;365*11/12,AO36*0.23,IF($B$7-CH$7&gt;365*10/12,AO36*0.3,IF($B$7-CH$7&gt;365*9/12,AO36*0.37,IF($B$7-CH$7&gt;365*8/12,AO36*0.44,0)))))</f>
        <v>0</v>
      </c>
      <c r="CI36" s="144">
        <f t="shared" ref="CI36:CI44" si="110">+IF($B$7-CI$7&lt;365/12,AP36,IF($B$7-CI$7&lt;365*2/12,AP36*0.93,IF($B$7-CI$7&lt;365*3/12,AP36*0.86,IF($B$7-CI$7&lt;365*4/12,AP36*0.79,IF($B$7-CI$7&lt;365*5/12,AP36*0.72,IF($B$7-CI$7&lt;365*6/12,AP36*0.65,IF($B$7-CI$7&lt;365*7/12,AP36*0.58,IF($B$7-CI$7&lt;365*8/12,AP36*0.51,0))))))))+IF($B$7-CI$7&gt;365,0,IF($B$7-CI$7&gt;365*11/12,AP36*0.23,IF($B$7-CI$7&gt;365*10/12,AP36*0.3,IF($B$7-CI$7&gt;365*9/12,AP36*0.37,IF($B$7-CI$7&gt;365*8/12,AP36*0.44,0)))))</f>
        <v>0</v>
      </c>
      <c r="CJ36" s="144">
        <f t="shared" ref="CJ36:CJ44" si="111">+IF($B$7-CJ$7&lt;365/12,AQ36,IF($B$7-CJ$7&lt;365*2/12,AQ36*0.93,IF($B$7-CJ$7&lt;365*3/12,AQ36*0.86,IF($B$7-CJ$7&lt;365*4/12,AQ36*0.79,IF($B$7-CJ$7&lt;365*5/12,AQ36*0.72,IF($B$7-CJ$7&lt;365*6/12,AQ36*0.65,IF($B$7-CJ$7&lt;365*7/12,AQ36*0.58,IF($B$7-CJ$7&lt;365*8/12,AQ36*0.51,0))))))))+IF($B$7-CJ$7&gt;365,0,IF($B$7-CJ$7&gt;365*11/12,AQ36*0.23,IF($B$7-CJ$7&gt;365*10/12,AQ36*0.3,IF($B$7-CJ$7&gt;365*9/12,AQ36*0.37,IF($B$7-CJ$7&gt;365*8/12,AQ36*0.44,0)))))</f>
        <v>0</v>
      </c>
      <c r="CK36" s="144">
        <f t="shared" si="57"/>
        <v>0</v>
      </c>
      <c r="CL36" s="144">
        <f t="shared" si="58"/>
        <v>0</v>
      </c>
      <c r="CM36" s="144">
        <f t="shared" si="59"/>
        <v>0</v>
      </c>
      <c r="CN36" s="144">
        <f t="shared" si="60"/>
        <v>0</v>
      </c>
      <c r="CO36" s="144">
        <f t="shared" si="61"/>
        <v>0</v>
      </c>
      <c r="CP36" s="144">
        <f t="shared" si="62"/>
        <v>0</v>
      </c>
      <c r="CQ36" s="212">
        <f t="shared" si="56"/>
        <v>0</v>
      </c>
      <c r="CR36" s="160">
        <f t="shared" si="51"/>
        <v>0</v>
      </c>
      <c r="CS36" s="17" t="str">
        <f t="shared" si="73"/>
        <v>FEDERICO RECAO</v>
      </c>
      <c r="CT36" s="88"/>
      <c r="CU36" s="9"/>
      <c r="CV36" s="354"/>
    </row>
    <row r="37" spans="1:100" ht="12.75" customHeight="1" x14ac:dyDescent="0.2">
      <c r="A37" s="66"/>
      <c r="B37" s="38" t="s">
        <v>337</v>
      </c>
      <c r="C37" s="64" t="s">
        <v>105</v>
      </c>
      <c r="D37" s="93"/>
      <c r="E37" s="86" t="s">
        <v>338</v>
      </c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160">
        <f t="shared" si="6"/>
        <v>0</v>
      </c>
      <c r="AY37" s="144">
        <f t="shared" si="74"/>
        <v>0</v>
      </c>
      <c r="AZ37" s="144">
        <f t="shared" si="75"/>
        <v>0</v>
      </c>
      <c r="BA37" s="144">
        <f t="shared" si="76"/>
        <v>0</v>
      </c>
      <c r="BB37" s="144">
        <f t="shared" si="77"/>
        <v>0</v>
      </c>
      <c r="BC37" s="144">
        <f t="shared" si="78"/>
        <v>0</v>
      </c>
      <c r="BD37" s="144">
        <f t="shared" si="79"/>
        <v>0</v>
      </c>
      <c r="BE37" s="144">
        <f t="shared" si="80"/>
        <v>0</v>
      </c>
      <c r="BF37" s="144">
        <f t="shared" si="81"/>
        <v>0</v>
      </c>
      <c r="BG37" s="144">
        <f t="shared" si="82"/>
        <v>0</v>
      </c>
      <c r="BH37" s="144">
        <f t="shared" si="83"/>
        <v>0</v>
      </c>
      <c r="BI37" s="144">
        <f t="shared" si="84"/>
        <v>0</v>
      </c>
      <c r="BJ37" s="144">
        <f t="shared" si="85"/>
        <v>0</v>
      </c>
      <c r="BK37" s="144">
        <f t="shared" si="86"/>
        <v>0</v>
      </c>
      <c r="BL37" s="144">
        <f t="shared" si="87"/>
        <v>0</v>
      </c>
      <c r="BM37" s="144">
        <f t="shared" si="88"/>
        <v>0</v>
      </c>
      <c r="BN37" s="144">
        <f t="shared" si="89"/>
        <v>0</v>
      </c>
      <c r="BO37" s="144">
        <f t="shared" si="90"/>
        <v>0</v>
      </c>
      <c r="BP37" s="144">
        <f t="shared" si="91"/>
        <v>0</v>
      </c>
      <c r="BQ37" s="144">
        <f t="shared" si="92"/>
        <v>0</v>
      </c>
      <c r="BR37" s="144">
        <f t="shared" si="93"/>
        <v>0</v>
      </c>
      <c r="BS37" s="144">
        <f t="shared" si="94"/>
        <v>0</v>
      </c>
      <c r="BT37" s="144">
        <f t="shared" si="95"/>
        <v>0</v>
      </c>
      <c r="BU37" s="144">
        <f t="shared" si="96"/>
        <v>0</v>
      </c>
      <c r="BV37" s="144">
        <f t="shared" si="97"/>
        <v>0</v>
      </c>
      <c r="BW37" s="144">
        <f t="shared" si="98"/>
        <v>0</v>
      </c>
      <c r="BX37" s="144">
        <f t="shared" si="99"/>
        <v>0</v>
      </c>
      <c r="BY37" s="144">
        <f t="shared" si="100"/>
        <v>0</v>
      </c>
      <c r="BZ37" s="144">
        <f t="shared" si="101"/>
        <v>0</v>
      </c>
      <c r="CA37" s="144">
        <f t="shared" si="102"/>
        <v>0</v>
      </c>
      <c r="CB37" s="144">
        <f t="shared" si="103"/>
        <v>0</v>
      </c>
      <c r="CC37" s="144">
        <f t="shared" si="104"/>
        <v>0</v>
      </c>
      <c r="CD37" s="144">
        <f t="shared" si="105"/>
        <v>0</v>
      </c>
      <c r="CE37" s="144">
        <f t="shared" si="106"/>
        <v>0</v>
      </c>
      <c r="CF37" s="144">
        <f t="shared" si="107"/>
        <v>0</v>
      </c>
      <c r="CG37" s="144">
        <f t="shared" si="108"/>
        <v>0</v>
      </c>
      <c r="CH37" s="144">
        <f t="shared" si="109"/>
        <v>0</v>
      </c>
      <c r="CI37" s="144">
        <f t="shared" si="110"/>
        <v>0</v>
      </c>
      <c r="CJ37" s="144">
        <f t="shared" si="111"/>
        <v>0</v>
      </c>
      <c r="CK37" s="144">
        <f t="shared" si="57"/>
        <v>0</v>
      </c>
      <c r="CL37" s="144">
        <f t="shared" si="58"/>
        <v>0</v>
      </c>
      <c r="CM37" s="144">
        <f t="shared" si="59"/>
        <v>0</v>
      </c>
      <c r="CN37" s="144">
        <f t="shared" si="60"/>
        <v>0</v>
      </c>
      <c r="CO37" s="144">
        <f t="shared" si="61"/>
        <v>0</v>
      </c>
      <c r="CP37" s="144">
        <f t="shared" si="62"/>
        <v>0</v>
      </c>
      <c r="CQ37" s="212">
        <f t="shared" si="56"/>
        <v>0</v>
      </c>
      <c r="CR37" s="160">
        <f t="shared" si="51"/>
        <v>0</v>
      </c>
      <c r="CS37" s="17" t="str">
        <f t="shared" si="73"/>
        <v>GEORGE BADRA</v>
      </c>
      <c r="CT37" s="88"/>
      <c r="CU37" s="9"/>
      <c r="CV37" s="354"/>
    </row>
    <row r="38" spans="1:100" ht="12.75" customHeight="1" x14ac:dyDescent="0.2">
      <c r="A38" s="66" t="str">
        <f>+IF(CQ38&gt;0,+IF(CQ38=CQ32,A32,CU38)," ")</f>
        <v xml:space="preserve"> </v>
      </c>
      <c r="B38" s="38" t="s">
        <v>339</v>
      </c>
      <c r="C38" s="64" t="s">
        <v>155</v>
      </c>
      <c r="D38" s="282">
        <v>39483</v>
      </c>
      <c r="E38" s="86" t="str">
        <f t="shared" ref="E38:E44" si="112">IF(($A$6-D38)/365.25&gt;18,"",IF(($A$6-D38)/365.25&gt;15,"JUV",IF(($A$6-D38)/365.25&gt;13,"PJUV",IF(($A$6-D38)/365.25&gt;11,"INF D",IF(($A$6-D38)/365.25&gt;9,"INF C","INF B")))))</f>
        <v>PJUV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60">
        <f t="shared" si="6"/>
        <v>0</v>
      </c>
      <c r="AY38" s="144">
        <f t="shared" si="74"/>
        <v>0</v>
      </c>
      <c r="AZ38" s="144">
        <f t="shared" si="75"/>
        <v>0</v>
      </c>
      <c r="BA38" s="144">
        <f t="shared" si="76"/>
        <v>0</v>
      </c>
      <c r="BB38" s="144">
        <f t="shared" si="77"/>
        <v>0</v>
      </c>
      <c r="BC38" s="144">
        <f t="shared" si="78"/>
        <v>0</v>
      </c>
      <c r="BD38" s="144">
        <f t="shared" si="79"/>
        <v>0</v>
      </c>
      <c r="BE38" s="144">
        <f t="shared" si="80"/>
        <v>0</v>
      </c>
      <c r="BF38" s="144">
        <f t="shared" si="81"/>
        <v>0</v>
      </c>
      <c r="BG38" s="144">
        <f t="shared" si="82"/>
        <v>0</v>
      </c>
      <c r="BH38" s="144">
        <f t="shared" si="83"/>
        <v>0</v>
      </c>
      <c r="BI38" s="144">
        <f t="shared" si="84"/>
        <v>0</v>
      </c>
      <c r="BJ38" s="144">
        <f t="shared" si="85"/>
        <v>0</v>
      </c>
      <c r="BK38" s="144">
        <f t="shared" si="86"/>
        <v>0</v>
      </c>
      <c r="BL38" s="144">
        <f t="shared" si="87"/>
        <v>0</v>
      </c>
      <c r="BM38" s="144">
        <f t="shared" si="88"/>
        <v>0</v>
      </c>
      <c r="BN38" s="144">
        <f t="shared" si="89"/>
        <v>0</v>
      </c>
      <c r="BO38" s="144">
        <f t="shared" si="90"/>
        <v>0</v>
      </c>
      <c r="BP38" s="144">
        <f t="shared" si="91"/>
        <v>0</v>
      </c>
      <c r="BQ38" s="144">
        <f t="shared" si="92"/>
        <v>0</v>
      </c>
      <c r="BR38" s="144">
        <f t="shared" si="93"/>
        <v>0</v>
      </c>
      <c r="BS38" s="144">
        <f t="shared" si="94"/>
        <v>0</v>
      </c>
      <c r="BT38" s="144">
        <f t="shared" si="95"/>
        <v>0</v>
      </c>
      <c r="BU38" s="144">
        <f t="shared" si="96"/>
        <v>0</v>
      </c>
      <c r="BV38" s="144">
        <f t="shared" si="97"/>
        <v>0</v>
      </c>
      <c r="BW38" s="144">
        <f t="shared" si="98"/>
        <v>0</v>
      </c>
      <c r="BX38" s="144">
        <f t="shared" si="99"/>
        <v>0</v>
      </c>
      <c r="BY38" s="144">
        <f t="shared" si="100"/>
        <v>0</v>
      </c>
      <c r="BZ38" s="144">
        <f t="shared" si="101"/>
        <v>0</v>
      </c>
      <c r="CA38" s="144">
        <f t="shared" si="102"/>
        <v>0</v>
      </c>
      <c r="CB38" s="144">
        <f t="shared" si="103"/>
        <v>0</v>
      </c>
      <c r="CC38" s="144">
        <f t="shared" si="104"/>
        <v>0</v>
      </c>
      <c r="CD38" s="144">
        <f t="shared" si="105"/>
        <v>0</v>
      </c>
      <c r="CE38" s="144">
        <f t="shared" si="106"/>
        <v>0</v>
      </c>
      <c r="CF38" s="144">
        <f t="shared" si="107"/>
        <v>0</v>
      </c>
      <c r="CG38" s="144">
        <f t="shared" si="108"/>
        <v>0</v>
      </c>
      <c r="CH38" s="144">
        <f t="shared" si="109"/>
        <v>0</v>
      </c>
      <c r="CI38" s="144">
        <f t="shared" si="110"/>
        <v>0</v>
      </c>
      <c r="CJ38" s="144">
        <f t="shared" si="111"/>
        <v>0</v>
      </c>
      <c r="CK38" s="144">
        <f t="shared" si="57"/>
        <v>0</v>
      </c>
      <c r="CL38" s="144">
        <f t="shared" si="58"/>
        <v>0</v>
      </c>
      <c r="CM38" s="144">
        <f t="shared" si="59"/>
        <v>0</v>
      </c>
      <c r="CN38" s="144">
        <f t="shared" si="60"/>
        <v>0</v>
      </c>
      <c r="CO38" s="144">
        <f t="shared" si="61"/>
        <v>0</v>
      </c>
      <c r="CP38" s="144">
        <f t="shared" si="62"/>
        <v>0</v>
      </c>
      <c r="CQ38" s="212">
        <f t="shared" si="56"/>
        <v>0</v>
      </c>
      <c r="CR38" s="160">
        <f t="shared" si="51"/>
        <v>0</v>
      </c>
      <c r="CS38" s="17" t="str">
        <f t="shared" si="73"/>
        <v>IVAN MORENO</v>
      </c>
      <c r="CT38" s="88" t="str">
        <f t="shared" ref="CT38:CT44" si="113">+C38</f>
        <v>MCC</v>
      </c>
      <c r="CU38" s="9">
        <v>26</v>
      </c>
      <c r="CV38" s="354">
        <f t="shared" si="55"/>
        <v>0</v>
      </c>
    </row>
    <row r="39" spans="1:100" ht="12.75" customHeight="1" x14ac:dyDescent="0.2">
      <c r="A39" s="66"/>
      <c r="B39" s="38" t="s">
        <v>340</v>
      </c>
      <c r="C39" s="64" t="s">
        <v>109</v>
      </c>
      <c r="D39" s="128">
        <v>39534</v>
      </c>
      <c r="E39" s="86" t="str">
        <f t="shared" si="112"/>
        <v>PJUV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60">
        <f t="shared" si="6"/>
        <v>0</v>
      </c>
      <c r="AY39" s="144">
        <f t="shared" si="74"/>
        <v>0</v>
      </c>
      <c r="AZ39" s="144">
        <f t="shared" si="75"/>
        <v>0</v>
      </c>
      <c r="BA39" s="144">
        <f t="shared" si="76"/>
        <v>0</v>
      </c>
      <c r="BB39" s="144">
        <f t="shared" si="77"/>
        <v>0</v>
      </c>
      <c r="BC39" s="144">
        <f t="shared" si="78"/>
        <v>0</v>
      </c>
      <c r="BD39" s="144">
        <f t="shared" si="79"/>
        <v>0</v>
      </c>
      <c r="BE39" s="144">
        <f t="shared" si="80"/>
        <v>0</v>
      </c>
      <c r="BF39" s="144">
        <f t="shared" si="81"/>
        <v>0</v>
      </c>
      <c r="BG39" s="144">
        <f t="shared" si="82"/>
        <v>0</v>
      </c>
      <c r="BH39" s="144">
        <f t="shared" si="83"/>
        <v>0</v>
      </c>
      <c r="BI39" s="144">
        <f t="shared" si="84"/>
        <v>0</v>
      </c>
      <c r="BJ39" s="144">
        <f t="shared" si="85"/>
        <v>0</v>
      </c>
      <c r="BK39" s="144">
        <f t="shared" si="86"/>
        <v>0</v>
      </c>
      <c r="BL39" s="144">
        <f t="shared" si="87"/>
        <v>0</v>
      </c>
      <c r="BM39" s="144">
        <f t="shared" si="88"/>
        <v>0</v>
      </c>
      <c r="BN39" s="144">
        <f t="shared" si="89"/>
        <v>0</v>
      </c>
      <c r="BO39" s="144">
        <f t="shared" si="90"/>
        <v>0</v>
      </c>
      <c r="BP39" s="144">
        <f t="shared" si="91"/>
        <v>0</v>
      </c>
      <c r="BQ39" s="144">
        <f t="shared" si="92"/>
        <v>0</v>
      </c>
      <c r="BR39" s="144">
        <f t="shared" si="93"/>
        <v>0</v>
      </c>
      <c r="BS39" s="144">
        <f t="shared" si="94"/>
        <v>0</v>
      </c>
      <c r="BT39" s="144">
        <f t="shared" si="95"/>
        <v>0</v>
      </c>
      <c r="BU39" s="144">
        <f t="shared" si="96"/>
        <v>0</v>
      </c>
      <c r="BV39" s="144">
        <f t="shared" si="97"/>
        <v>0</v>
      </c>
      <c r="BW39" s="144">
        <f t="shared" si="98"/>
        <v>0</v>
      </c>
      <c r="BX39" s="144">
        <f t="shared" si="99"/>
        <v>0</v>
      </c>
      <c r="BY39" s="144">
        <f t="shared" si="100"/>
        <v>0</v>
      </c>
      <c r="BZ39" s="144">
        <f t="shared" si="101"/>
        <v>0</v>
      </c>
      <c r="CA39" s="144">
        <f t="shared" si="102"/>
        <v>0</v>
      </c>
      <c r="CB39" s="144">
        <f t="shared" si="103"/>
        <v>0</v>
      </c>
      <c r="CC39" s="144">
        <f t="shared" si="104"/>
        <v>0</v>
      </c>
      <c r="CD39" s="144">
        <f t="shared" si="105"/>
        <v>0</v>
      </c>
      <c r="CE39" s="144">
        <f t="shared" si="106"/>
        <v>0</v>
      </c>
      <c r="CF39" s="144">
        <f t="shared" si="107"/>
        <v>0</v>
      </c>
      <c r="CG39" s="144">
        <f t="shared" si="108"/>
        <v>0</v>
      </c>
      <c r="CH39" s="144">
        <f t="shared" si="109"/>
        <v>0</v>
      </c>
      <c r="CI39" s="144">
        <f t="shared" si="110"/>
        <v>0</v>
      </c>
      <c r="CJ39" s="144">
        <f t="shared" si="111"/>
        <v>0</v>
      </c>
      <c r="CK39" s="144">
        <f t="shared" si="57"/>
        <v>0</v>
      </c>
      <c r="CL39" s="144">
        <f t="shared" si="58"/>
        <v>0</v>
      </c>
      <c r="CM39" s="144">
        <f t="shared" si="59"/>
        <v>0</v>
      </c>
      <c r="CN39" s="144">
        <f t="shared" si="60"/>
        <v>0</v>
      </c>
      <c r="CO39" s="144">
        <f t="shared" si="61"/>
        <v>0</v>
      </c>
      <c r="CP39" s="144">
        <f t="shared" si="62"/>
        <v>0</v>
      </c>
      <c r="CQ39" s="212">
        <f t="shared" si="56"/>
        <v>0</v>
      </c>
      <c r="CR39" s="160">
        <f t="shared" si="51"/>
        <v>0</v>
      </c>
      <c r="CS39" s="17" t="str">
        <f t="shared" si="73"/>
        <v>LORENZO RECAO</v>
      </c>
      <c r="CT39" s="88" t="str">
        <f t="shared" si="113"/>
        <v>VAGC</v>
      </c>
      <c r="CU39" s="9"/>
      <c r="CV39" s="354"/>
    </row>
    <row r="40" spans="1:100" ht="12.75" customHeight="1" x14ac:dyDescent="0.2">
      <c r="A40" s="66" t="str">
        <f>+IF(CQ40&gt;0,+IF(CQ40=CQ38,A38,CU40)," ")</f>
        <v xml:space="preserve"> </v>
      </c>
      <c r="B40" s="38" t="s">
        <v>341</v>
      </c>
      <c r="C40" s="64" t="s">
        <v>109</v>
      </c>
      <c r="D40" s="282">
        <v>39599</v>
      </c>
      <c r="E40" s="86" t="str">
        <f t="shared" si="112"/>
        <v>PJUV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60">
        <f t="shared" si="6"/>
        <v>0</v>
      </c>
      <c r="AY40" s="168">
        <f t="shared" si="74"/>
        <v>0</v>
      </c>
      <c r="AZ40" s="168">
        <f t="shared" si="75"/>
        <v>0</v>
      </c>
      <c r="BA40" s="168">
        <f t="shared" si="76"/>
        <v>0</v>
      </c>
      <c r="BB40" s="168">
        <f t="shared" si="77"/>
        <v>0</v>
      </c>
      <c r="BC40" s="168">
        <f t="shared" si="78"/>
        <v>0</v>
      </c>
      <c r="BD40" s="168">
        <f t="shared" si="79"/>
        <v>0</v>
      </c>
      <c r="BE40" s="168">
        <f t="shared" si="80"/>
        <v>0</v>
      </c>
      <c r="BF40" s="168">
        <f t="shared" si="81"/>
        <v>0</v>
      </c>
      <c r="BG40" s="168">
        <f t="shared" si="82"/>
        <v>0</v>
      </c>
      <c r="BH40" s="168">
        <f t="shared" si="83"/>
        <v>0</v>
      </c>
      <c r="BI40" s="168">
        <f t="shared" si="84"/>
        <v>0</v>
      </c>
      <c r="BJ40" s="168">
        <f t="shared" si="85"/>
        <v>0</v>
      </c>
      <c r="BK40" s="168">
        <f t="shared" si="86"/>
        <v>0</v>
      </c>
      <c r="BL40" s="168">
        <f t="shared" si="87"/>
        <v>0</v>
      </c>
      <c r="BM40" s="168">
        <f t="shared" si="88"/>
        <v>0</v>
      </c>
      <c r="BN40" s="168">
        <f t="shared" si="89"/>
        <v>0</v>
      </c>
      <c r="BO40" s="168">
        <f t="shared" si="90"/>
        <v>0</v>
      </c>
      <c r="BP40" s="168">
        <f t="shared" si="91"/>
        <v>0</v>
      </c>
      <c r="BQ40" s="168">
        <f t="shared" si="92"/>
        <v>0</v>
      </c>
      <c r="BR40" s="168">
        <f t="shared" si="93"/>
        <v>0</v>
      </c>
      <c r="BS40" s="168">
        <f t="shared" si="94"/>
        <v>0</v>
      </c>
      <c r="BT40" s="168">
        <f t="shared" si="95"/>
        <v>0</v>
      </c>
      <c r="BU40" s="168">
        <f t="shared" si="96"/>
        <v>0</v>
      </c>
      <c r="BV40" s="168">
        <f t="shared" si="97"/>
        <v>0</v>
      </c>
      <c r="BW40" s="168">
        <f t="shared" si="98"/>
        <v>0</v>
      </c>
      <c r="BX40" s="168">
        <f t="shared" si="99"/>
        <v>0</v>
      </c>
      <c r="BY40" s="168">
        <f t="shared" si="100"/>
        <v>0</v>
      </c>
      <c r="BZ40" s="168">
        <f t="shared" si="101"/>
        <v>0</v>
      </c>
      <c r="CA40" s="168">
        <f t="shared" si="102"/>
        <v>0</v>
      </c>
      <c r="CB40" s="168">
        <f t="shared" si="103"/>
        <v>0</v>
      </c>
      <c r="CC40" s="168">
        <f t="shared" si="104"/>
        <v>0</v>
      </c>
      <c r="CD40" s="168">
        <f t="shared" si="105"/>
        <v>0</v>
      </c>
      <c r="CE40" s="168">
        <f t="shared" si="106"/>
        <v>0</v>
      </c>
      <c r="CF40" s="168">
        <f t="shared" si="107"/>
        <v>0</v>
      </c>
      <c r="CG40" s="168">
        <f t="shared" si="108"/>
        <v>0</v>
      </c>
      <c r="CH40" s="168">
        <f t="shared" si="109"/>
        <v>0</v>
      </c>
      <c r="CI40" s="168">
        <f t="shared" si="110"/>
        <v>0</v>
      </c>
      <c r="CJ40" s="168">
        <f t="shared" si="111"/>
        <v>0</v>
      </c>
      <c r="CK40" s="168">
        <f t="shared" si="57"/>
        <v>0</v>
      </c>
      <c r="CL40" s="168">
        <f t="shared" si="58"/>
        <v>0</v>
      </c>
      <c r="CM40" s="168">
        <f t="shared" si="59"/>
        <v>0</v>
      </c>
      <c r="CN40" s="168">
        <f t="shared" si="60"/>
        <v>0</v>
      </c>
      <c r="CO40" s="168">
        <f t="shared" si="61"/>
        <v>0</v>
      </c>
      <c r="CP40" s="168">
        <f t="shared" si="62"/>
        <v>0</v>
      </c>
      <c r="CQ40" s="212">
        <f t="shared" si="56"/>
        <v>0</v>
      </c>
      <c r="CR40" s="160">
        <f t="shared" si="51"/>
        <v>0</v>
      </c>
      <c r="CS40" s="17" t="str">
        <f t="shared" si="73"/>
        <v>MARCOS PLATAS CASTRO</v>
      </c>
      <c r="CT40" s="88" t="str">
        <f t="shared" si="113"/>
        <v>VAGC</v>
      </c>
      <c r="CU40" s="9">
        <v>27</v>
      </c>
      <c r="CV40" s="354">
        <f t="shared" si="55"/>
        <v>0</v>
      </c>
    </row>
    <row r="41" spans="1:100" ht="12.75" customHeight="1" x14ac:dyDescent="0.2">
      <c r="A41" s="66" t="str">
        <f>+IF(CQ41&gt;0,+IF(CQ41=CQ40,A40,CU41)," ")</f>
        <v xml:space="preserve"> </v>
      </c>
      <c r="B41" s="38" t="s">
        <v>342</v>
      </c>
      <c r="C41" s="64" t="s">
        <v>109</v>
      </c>
      <c r="D41" s="93">
        <v>39633</v>
      </c>
      <c r="E41" s="86" t="str">
        <f t="shared" si="112"/>
        <v>PJUV</v>
      </c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160">
        <f t="shared" si="6"/>
        <v>0</v>
      </c>
      <c r="AY41" s="144">
        <f t="shared" si="74"/>
        <v>0</v>
      </c>
      <c r="AZ41" s="144">
        <f t="shared" si="75"/>
        <v>0</v>
      </c>
      <c r="BA41" s="144">
        <f t="shared" si="76"/>
        <v>0</v>
      </c>
      <c r="BB41" s="144">
        <f t="shared" si="77"/>
        <v>0</v>
      </c>
      <c r="BC41" s="144">
        <f t="shared" si="78"/>
        <v>0</v>
      </c>
      <c r="BD41" s="144">
        <f t="shared" si="79"/>
        <v>0</v>
      </c>
      <c r="BE41" s="144">
        <f t="shared" si="80"/>
        <v>0</v>
      </c>
      <c r="BF41" s="144">
        <f t="shared" si="81"/>
        <v>0</v>
      </c>
      <c r="BG41" s="144">
        <f t="shared" si="82"/>
        <v>0</v>
      </c>
      <c r="BH41" s="144">
        <f t="shared" si="83"/>
        <v>0</v>
      </c>
      <c r="BI41" s="144">
        <f t="shared" si="84"/>
        <v>0</v>
      </c>
      <c r="BJ41" s="144">
        <f t="shared" si="85"/>
        <v>0</v>
      </c>
      <c r="BK41" s="144">
        <f t="shared" si="86"/>
        <v>0</v>
      </c>
      <c r="BL41" s="144">
        <f t="shared" si="87"/>
        <v>0</v>
      </c>
      <c r="BM41" s="144">
        <f t="shared" si="88"/>
        <v>0</v>
      </c>
      <c r="BN41" s="144">
        <f t="shared" si="89"/>
        <v>0</v>
      </c>
      <c r="BO41" s="144">
        <f t="shared" si="90"/>
        <v>0</v>
      </c>
      <c r="BP41" s="144">
        <f t="shared" si="91"/>
        <v>0</v>
      </c>
      <c r="BQ41" s="144">
        <f t="shared" si="92"/>
        <v>0</v>
      </c>
      <c r="BR41" s="144">
        <f t="shared" si="93"/>
        <v>0</v>
      </c>
      <c r="BS41" s="144">
        <f t="shared" si="94"/>
        <v>0</v>
      </c>
      <c r="BT41" s="144">
        <f t="shared" si="95"/>
        <v>0</v>
      </c>
      <c r="BU41" s="144">
        <f t="shared" si="96"/>
        <v>0</v>
      </c>
      <c r="BV41" s="144">
        <f t="shared" si="97"/>
        <v>0</v>
      </c>
      <c r="BW41" s="144">
        <f t="shared" si="98"/>
        <v>0</v>
      </c>
      <c r="BX41" s="144">
        <f t="shared" si="99"/>
        <v>0</v>
      </c>
      <c r="BY41" s="144">
        <f t="shared" si="100"/>
        <v>0</v>
      </c>
      <c r="BZ41" s="144">
        <f t="shared" si="101"/>
        <v>0</v>
      </c>
      <c r="CA41" s="144">
        <f t="shared" si="102"/>
        <v>0</v>
      </c>
      <c r="CB41" s="144">
        <f t="shared" si="103"/>
        <v>0</v>
      </c>
      <c r="CC41" s="144">
        <f t="shared" si="104"/>
        <v>0</v>
      </c>
      <c r="CD41" s="144">
        <f t="shared" si="105"/>
        <v>0</v>
      </c>
      <c r="CE41" s="144">
        <f t="shared" si="106"/>
        <v>0</v>
      </c>
      <c r="CF41" s="144">
        <f t="shared" si="107"/>
        <v>0</v>
      </c>
      <c r="CG41" s="144">
        <f t="shared" si="108"/>
        <v>0</v>
      </c>
      <c r="CH41" s="144">
        <f t="shared" si="109"/>
        <v>0</v>
      </c>
      <c r="CI41" s="144">
        <f t="shared" si="110"/>
        <v>0</v>
      </c>
      <c r="CJ41" s="144">
        <f t="shared" si="111"/>
        <v>0</v>
      </c>
      <c r="CK41" s="144">
        <f t="shared" si="57"/>
        <v>0</v>
      </c>
      <c r="CL41" s="144">
        <f t="shared" si="58"/>
        <v>0</v>
      </c>
      <c r="CM41" s="144">
        <f t="shared" si="59"/>
        <v>0</v>
      </c>
      <c r="CN41" s="144">
        <f t="shared" si="60"/>
        <v>0</v>
      </c>
      <c r="CO41" s="144">
        <f t="shared" si="61"/>
        <v>0</v>
      </c>
      <c r="CP41" s="144">
        <f t="shared" si="62"/>
        <v>0</v>
      </c>
      <c r="CQ41" s="103">
        <f t="shared" si="56"/>
        <v>0</v>
      </c>
      <c r="CR41" s="160">
        <f t="shared" si="51"/>
        <v>0</v>
      </c>
      <c r="CS41" s="17" t="str">
        <f t="shared" si="73"/>
        <v>RODRIGO RIVAS</v>
      </c>
      <c r="CT41" s="88" t="str">
        <f t="shared" si="113"/>
        <v>VAGC</v>
      </c>
      <c r="CU41" s="9">
        <v>28</v>
      </c>
      <c r="CV41" s="354">
        <f t="shared" si="55"/>
        <v>0</v>
      </c>
    </row>
    <row r="42" spans="1:100" ht="12.75" customHeight="1" x14ac:dyDescent="0.2">
      <c r="A42" s="66" t="str">
        <f>+IF(CQ42&gt;0,+IF(CQ42=CQ41,A41,CU42)," ")</f>
        <v xml:space="preserve"> </v>
      </c>
      <c r="B42" s="38" t="s">
        <v>343</v>
      </c>
      <c r="C42" s="64" t="s">
        <v>136</v>
      </c>
      <c r="D42" s="128">
        <v>39804</v>
      </c>
      <c r="E42" s="86" t="str">
        <f t="shared" si="112"/>
        <v>PJUV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60">
        <f t="shared" si="6"/>
        <v>0</v>
      </c>
      <c r="AY42" s="144">
        <f t="shared" si="74"/>
        <v>0</v>
      </c>
      <c r="AZ42" s="144">
        <f t="shared" si="75"/>
        <v>0</v>
      </c>
      <c r="BA42" s="144">
        <f t="shared" si="76"/>
        <v>0</v>
      </c>
      <c r="BB42" s="144">
        <f t="shared" si="77"/>
        <v>0</v>
      </c>
      <c r="BC42" s="144">
        <f t="shared" si="78"/>
        <v>0</v>
      </c>
      <c r="BD42" s="144">
        <f t="shared" si="79"/>
        <v>0</v>
      </c>
      <c r="BE42" s="144">
        <f t="shared" si="80"/>
        <v>0</v>
      </c>
      <c r="BF42" s="144">
        <f t="shared" si="81"/>
        <v>0</v>
      </c>
      <c r="BG42" s="144">
        <f t="shared" si="82"/>
        <v>0</v>
      </c>
      <c r="BH42" s="144">
        <f t="shared" si="83"/>
        <v>0</v>
      </c>
      <c r="BI42" s="144">
        <f t="shared" si="84"/>
        <v>0</v>
      </c>
      <c r="BJ42" s="144">
        <f t="shared" si="85"/>
        <v>0</v>
      </c>
      <c r="BK42" s="144">
        <f t="shared" si="86"/>
        <v>0</v>
      </c>
      <c r="BL42" s="144">
        <f t="shared" si="87"/>
        <v>0</v>
      </c>
      <c r="BM42" s="144">
        <f t="shared" si="88"/>
        <v>0</v>
      </c>
      <c r="BN42" s="144">
        <f t="shared" si="89"/>
        <v>0</v>
      </c>
      <c r="BO42" s="144">
        <f t="shared" si="90"/>
        <v>0</v>
      </c>
      <c r="BP42" s="144">
        <f t="shared" si="91"/>
        <v>0</v>
      </c>
      <c r="BQ42" s="144">
        <f t="shared" si="92"/>
        <v>0</v>
      </c>
      <c r="BR42" s="144">
        <f t="shared" si="93"/>
        <v>0</v>
      </c>
      <c r="BS42" s="144">
        <f t="shared" si="94"/>
        <v>0</v>
      </c>
      <c r="BT42" s="144">
        <f t="shared" si="95"/>
        <v>0</v>
      </c>
      <c r="BU42" s="144">
        <f t="shared" si="96"/>
        <v>0</v>
      </c>
      <c r="BV42" s="144">
        <f t="shared" si="97"/>
        <v>0</v>
      </c>
      <c r="BW42" s="144">
        <f t="shared" si="98"/>
        <v>0</v>
      </c>
      <c r="BX42" s="144">
        <f t="shared" si="99"/>
        <v>0</v>
      </c>
      <c r="BY42" s="144">
        <f t="shared" si="100"/>
        <v>0</v>
      </c>
      <c r="BZ42" s="144">
        <f t="shared" si="101"/>
        <v>0</v>
      </c>
      <c r="CA42" s="144">
        <f t="shared" si="102"/>
        <v>0</v>
      </c>
      <c r="CB42" s="144">
        <f t="shared" si="103"/>
        <v>0</v>
      </c>
      <c r="CC42" s="144">
        <f t="shared" si="104"/>
        <v>0</v>
      </c>
      <c r="CD42" s="144">
        <f t="shared" si="105"/>
        <v>0</v>
      </c>
      <c r="CE42" s="144">
        <f t="shared" si="106"/>
        <v>0</v>
      </c>
      <c r="CF42" s="144">
        <f t="shared" si="107"/>
        <v>0</v>
      </c>
      <c r="CG42" s="144">
        <f t="shared" si="108"/>
        <v>0</v>
      </c>
      <c r="CH42" s="144">
        <f t="shared" si="109"/>
        <v>0</v>
      </c>
      <c r="CI42" s="144">
        <f t="shared" si="110"/>
        <v>0</v>
      </c>
      <c r="CJ42" s="144">
        <f t="shared" si="111"/>
        <v>0</v>
      </c>
      <c r="CK42" s="144">
        <f t="shared" si="57"/>
        <v>0</v>
      </c>
      <c r="CL42" s="144">
        <f t="shared" si="58"/>
        <v>0</v>
      </c>
      <c r="CM42" s="144">
        <f t="shared" si="59"/>
        <v>0</v>
      </c>
      <c r="CN42" s="144">
        <f t="shared" si="60"/>
        <v>0</v>
      </c>
      <c r="CO42" s="144">
        <f t="shared" si="61"/>
        <v>0</v>
      </c>
      <c r="CP42" s="144">
        <f t="shared" si="62"/>
        <v>0</v>
      </c>
      <c r="CQ42" s="212">
        <f t="shared" si="56"/>
        <v>0</v>
      </c>
      <c r="CR42" s="160">
        <f t="shared" si="51"/>
        <v>0</v>
      </c>
      <c r="CS42" s="17" t="str">
        <f t="shared" si="73"/>
        <v>SAID DIAB</v>
      </c>
      <c r="CT42" s="88" t="str">
        <f t="shared" si="113"/>
        <v>SMCC</v>
      </c>
      <c r="CU42" s="9">
        <v>29</v>
      </c>
      <c r="CV42" s="354">
        <f t="shared" si="55"/>
        <v>0</v>
      </c>
    </row>
    <row r="43" spans="1:100" ht="12.75" customHeight="1" x14ac:dyDescent="0.2">
      <c r="A43" s="66" t="str">
        <f>+IF(CQ43&gt;0,+IF(CQ43=#REF!,#REF!,CU43)," ")</f>
        <v xml:space="preserve"> </v>
      </c>
      <c r="B43" s="38" t="s">
        <v>344</v>
      </c>
      <c r="C43" s="64" t="s">
        <v>113</v>
      </c>
      <c r="D43" s="379">
        <v>39771</v>
      </c>
      <c r="E43" s="369" t="str">
        <f t="shared" si="112"/>
        <v>PJUV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60">
        <f t="shared" si="6"/>
        <v>0</v>
      </c>
      <c r="AY43" s="144">
        <f t="shared" si="74"/>
        <v>0</v>
      </c>
      <c r="AZ43" s="144">
        <f t="shared" si="75"/>
        <v>0</v>
      </c>
      <c r="BA43" s="144">
        <f t="shared" si="76"/>
        <v>0</v>
      </c>
      <c r="BB43" s="144">
        <f t="shared" si="77"/>
        <v>0</v>
      </c>
      <c r="BC43" s="144">
        <f t="shared" si="78"/>
        <v>0</v>
      </c>
      <c r="BD43" s="144">
        <f t="shared" si="79"/>
        <v>0</v>
      </c>
      <c r="BE43" s="144">
        <f t="shared" si="80"/>
        <v>0</v>
      </c>
      <c r="BF43" s="144">
        <f t="shared" si="81"/>
        <v>0</v>
      </c>
      <c r="BG43" s="144">
        <f t="shared" si="82"/>
        <v>0</v>
      </c>
      <c r="BH43" s="144">
        <f t="shared" si="83"/>
        <v>0</v>
      </c>
      <c r="BI43" s="144">
        <f t="shared" si="84"/>
        <v>0</v>
      </c>
      <c r="BJ43" s="144">
        <f t="shared" si="85"/>
        <v>0</v>
      </c>
      <c r="BK43" s="144">
        <f t="shared" si="86"/>
        <v>0</v>
      </c>
      <c r="BL43" s="144">
        <f t="shared" si="87"/>
        <v>0</v>
      </c>
      <c r="BM43" s="144">
        <f t="shared" si="88"/>
        <v>0</v>
      </c>
      <c r="BN43" s="144">
        <f t="shared" si="89"/>
        <v>0</v>
      </c>
      <c r="BO43" s="144">
        <f t="shared" si="90"/>
        <v>0</v>
      </c>
      <c r="BP43" s="144">
        <f t="shared" si="91"/>
        <v>0</v>
      </c>
      <c r="BQ43" s="144">
        <f t="shared" si="92"/>
        <v>0</v>
      </c>
      <c r="BR43" s="144">
        <f t="shared" si="93"/>
        <v>0</v>
      </c>
      <c r="BS43" s="144">
        <f t="shared" si="94"/>
        <v>0</v>
      </c>
      <c r="BT43" s="144">
        <f t="shared" si="95"/>
        <v>0</v>
      </c>
      <c r="BU43" s="144">
        <f t="shared" si="96"/>
        <v>0</v>
      </c>
      <c r="BV43" s="144">
        <f t="shared" si="97"/>
        <v>0</v>
      </c>
      <c r="BW43" s="144">
        <f t="shared" si="98"/>
        <v>0</v>
      </c>
      <c r="BX43" s="144">
        <f t="shared" si="99"/>
        <v>0</v>
      </c>
      <c r="BY43" s="144">
        <f t="shared" si="100"/>
        <v>0</v>
      </c>
      <c r="BZ43" s="144">
        <f t="shared" si="101"/>
        <v>0</v>
      </c>
      <c r="CA43" s="144">
        <f t="shared" si="102"/>
        <v>0</v>
      </c>
      <c r="CB43" s="144">
        <f t="shared" si="103"/>
        <v>0</v>
      </c>
      <c r="CC43" s="144">
        <f t="shared" si="104"/>
        <v>0</v>
      </c>
      <c r="CD43" s="144">
        <f t="shared" si="105"/>
        <v>0</v>
      </c>
      <c r="CE43" s="144">
        <f t="shared" si="106"/>
        <v>0</v>
      </c>
      <c r="CF43" s="144">
        <f t="shared" si="107"/>
        <v>0</v>
      </c>
      <c r="CG43" s="144">
        <f t="shared" si="108"/>
        <v>0</v>
      </c>
      <c r="CH43" s="144">
        <f t="shared" si="109"/>
        <v>0</v>
      </c>
      <c r="CI43" s="144">
        <f t="shared" si="110"/>
        <v>0</v>
      </c>
      <c r="CJ43" s="144">
        <f t="shared" si="111"/>
        <v>0</v>
      </c>
      <c r="CK43" s="144">
        <f t="shared" si="57"/>
        <v>0</v>
      </c>
      <c r="CL43" s="144">
        <f t="shared" si="58"/>
        <v>0</v>
      </c>
      <c r="CM43" s="144">
        <f t="shared" si="59"/>
        <v>0</v>
      </c>
      <c r="CN43" s="144">
        <f t="shared" si="60"/>
        <v>0</v>
      </c>
      <c r="CO43" s="144">
        <f t="shared" si="61"/>
        <v>0</v>
      </c>
      <c r="CP43" s="144">
        <f t="shared" si="62"/>
        <v>0</v>
      </c>
      <c r="CQ43" s="341">
        <f t="shared" si="56"/>
        <v>0</v>
      </c>
      <c r="CR43" s="160">
        <f t="shared" si="51"/>
        <v>0</v>
      </c>
      <c r="CS43" s="180" t="str">
        <f t="shared" si="73"/>
        <v>TEO QUIJADA</v>
      </c>
      <c r="CT43" s="181" t="str">
        <f t="shared" si="113"/>
        <v>LCC</v>
      </c>
      <c r="CU43" s="9">
        <v>52</v>
      </c>
      <c r="CV43" s="354">
        <f t="shared" si="55"/>
        <v>0</v>
      </c>
    </row>
    <row r="44" spans="1:100" ht="12.75" customHeight="1" thickBot="1" x14ac:dyDescent="0.25">
      <c r="A44" s="66" t="str">
        <f>+IF(CQ44&gt;0,+IF(CQ44=#REF!,#REF!,CU44)," ")</f>
        <v xml:space="preserve"> </v>
      </c>
      <c r="B44" s="31" t="s">
        <v>345</v>
      </c>
      <c r="C44" s="78" t="s">
        <v>346</v>
      </c>
      <c r="D44" s="273">
        <v>39525</v>
      </c>
      <c r="E44" s="152" t="str">
        <f t="shared" si="112"/>
        <v>PJUV</v>
      </c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160">
        <f t="shared" si="6"/>
        <v>0</v>
      </c>
      <c r="AY44" s="145">
        <f t="shared" si="74"/>
        <v>0</v>
      </c>
      <c r="AZ44" s="145">
        <f t="shared" si="75"/>
        <v>0</v>
      </c>
      <c r="BA44" s="145">
        <f t="shared" si="76"/>
        <v>0</v>
      </c>
      <c r="BB44" s="145">
        <f t="shared" si="77"/>
        <v>0</v>
      </c>
      <c r="BC44" s="145">
        <f t="shared" si="78"/>
        <v>0</v>
      </c>
      <c r="BD44" s="145">
        <f t="shared" si="79"/>
        <v>0</v>
      </c>
      <c r="BE44" s="145">
        <f t="shared" si="80"/>
        <v>0</v>
      </c>
      <c r="BF44" s="145">
        <f t="shared" si="81"/>
        <v>0</v>
      </c>
      <c r="BG44" s="145">
        <f t="shared" si="82"/>
        <v>0</v>
      </c>
      <c r="BH44" s="145">
        <f t="shared" si="83"/>
        <v>0</v>
      </c>
      <c r="BI44" s="145">
        <f t="shared" si="84"/>
        <v>0</v>
      </c>
      <c r="BJ44" s="145">
        <f t="shared" si="85"/>
        <v>0</v>
      </c>
      <c r="BK44" s="145">
        <f t="shared" si="86"/>
        <v>0</v>
      </c>
      <c r="BL44" s="145">
        <f t="shared" si="87"/>
        <v>0</v>
      </c>
      <c r="BM44" s="145">
        <f t="shared" si="88"/>
        <v>0</v>
      </c>
      <c r="BN44" s="145">
        <f t="shared" si="89"/>
        <v>0</v>
      </c>
      <c r="BO44" s="145">
        <f t="shared" si="90"/>
        <v>0</v>
      </c>
      <c r="BP44" s="145">
        <f t="shared" si="91"/>
        <v>0</v>
      </c>
      <c r="BQ44" s="145">
        <f t="shared" si="92"/>
        <v>0</v>
      </c>
      <c r="BR44" s="145">
        <f t="shared" si="93"/>
        <v>0</v>
      </c>
      <c r="BS44" s="145">
        <f t="shared" si="94"/>
        <v>0</v>
      </c>
      <c r="BT44" s="145">
        <f t="shared" si="95"/>
        <v>0</v>
      </c>
      <c r="BU44" s="145">
        <f t="shared" si="96"/>
        <v>0</v>
      </c>
      <c r="BV44" s="145">
        <f t="shared" si="97"/>
        <v>0</v>
      </c>
      <c r="BW44" s="145">
        <f t="shared" si="98"/>
        <v>0</v>
      </c>
      <c r="BX44" s="145">
        <f t="shared" si="99"/>
        <v>0</v>
      </c>
      <c r="BY44" s="145">
        <f t="shared" si="100"/>
        <v>0</v>
      </c>
      <c r="BZ44" s="145">
        <f t="shared" si="101"/>
        <v>0</v>
      </c>
      <c r="CA44" s="145">
        <f t="shared" si="102"/>
        <v>0</v>
      </c>
      <c r="CB44" s="145">
        <f t="shared" si="103"/>
        <v>0</v>
      </c>
      <c r="CC44" s="145">
        <f t="shared" si="104"/>
        <v>0</v>
      </c>
      <c r="CD44" s="145">
        <f t="shared" si="105"/>
        <v>0</v>
      </c>
      <c r="CE44" s="145">
        <f t="shared" si="106"/>
        <v>0</v>
      </c>
      <c r="CF44" s="145">
        <f t="shared" si="107"/>
        <v>0</v>
      </c>
      <c r="CG44" s="145">
        <f t="shared" si="108"/>
        <v>0</v>
      </c>
      <c r="CH44" s="145">
        <f t="shared" si="109"/>
        <v>0</v>
      </c>
      <c r="CI44" s="145">
        <f t="shared" si="110"/>
        <v>0</v>
      </c>
      <c r="CJ44" s="145">
        <f t="shared" si="111"/>
        <v>0</v>
      </c>
      <c r="CK44" s="145">
        <f t="shared" si="57"/>
        <v>0</v>
      </c>
      <c r="CL44" s="145">
        <f t="shared" si="58"/>
        <v>0</v>
      </c>
      <c r="CM44" s="145">
        <f t="shared" si="59"/>
        <v>0</v>
      </c>
      <c r="CN44" s="145">
        <f t="shared" si="60"/>
        <v>0</v>
      </c>
      <c r="CO44" s="145">
        <f t="shared" si="61"/>
        <v>0</v>
      </c>
      <c r="CP44" s="145">
        <f t="shared" si="62"/>
        <v>0</v>
      </c>
      <c r="CQ44" s="342">
        <f t="shared" si="56"/>
        <v>0</v>
      </c>
      <c r="CR44" s="340">
        <f t="shared" si="51"/>
        <v>0</v>
      </c>
      <c r="CS44" s="89" t="str">
        <f t="shared" si="73"/>
        <v>VIDAL SERFATY</v>
      </c>
      <c r="CT44" s="90" t="str">
        <f t="shared" si="113"/>
        <v>LAGC</v>
      </c>
      <c r="CU44" s="9">
        <v>65</v>
      </c>
      <c r="CV44" s="354">
        <f t="shared" si="55"/>
        <v>0</v>
      </c>
    </row>
    <row r="45" spans="1:100" x14ac:dyDescent="0.25">
      <c r="CU45" s="9">
        <v>66</v>
      </c>
    </row>
    <row r="46" spans="1:100" x14ac:dyDescent="0.25">
      <c r="CU46" s="9">
        <v>67</v>
      </c>
    </row>
    <row r="47" spans="1:100" x14ac:dyDescent="0.25">
      <c r="CU47" s="9">
        <v>68</v>
      </c>
    </row>
    <row r="48" spans="1:100" x14ac:dyDescent="0.25">
      <c r="CU48" s="9">
        <v>69</v>
      </c>
    </row>
    <row r="49" spans="99:99" x14ac:dyDescent="0.25">
      <c r="CU49" s="9">
        <v>70</v>
      </c>
    </row>
    <row r="50" spans="99:99" x14ac:dyDescent="0.25">
      <c r="CU50" s="9">
        <v>71</v>
      </c>
    </row>
    <row r="51" spans="99:99" x14ac:dyDescent="0.25">
      <c r="CU51" s="9">
        <v>72</v>
      </c>
    </row>
  </sheetData>
  <sortState xmlns:xlrd2="http://schemas.microsoft.com/office/spreadsheetml/2017/richdata2" ref="B8:CR35">
    <sortCondition descending="1" ref="CQ8:CQ35"/>
    <sortCondition ref="B8:B35"/>
  </sortState>
  <mergeCells count="9">
    <mergeCell ref="CR6:CR7"/>
    <mergeCell ref="AX4:CP4"/>
    <mergeCell ref="E4:AW4"/>
    <mergeCell ref="AY5:CP5"/>
    <mergeCell ref="C6:C7"/>
    <mergeCell ref="D6:D7"/>
    <mergeCell ref="E6:E7"/>
    <mergeCell ref="AX6:AX7"/>
    <mergeCell ref="F5:AW5"/>
  </mergeCells>
  <phoneticPr fontId="0" type="noConversion"/>
  <printOptions horizontalCentered="1" verticalCentered="1"/>
  <pageMargins left="0" right="0" top="0.39370078740157483" bottom="0.78740157480314965" header="0" footer="0"/>
  <pageSetup scale="65" orientation="landscape" horizontalDpi="300" verticalDpi="300" r:id="rId1"/>
  <headerFooter alignWithMargins="0">
    <oddFooter>&amp;L&amp;F&amp;Cpag. &amp;P/&amp;N&amp;R&amp;A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CH34"/>
  <sheetViews>
    <sheetView showGridLines="0" showRowColHeaders="0" showZeros="0" showOutlineSymbols="0" zoomScale="80" zoomScaleNormal="80" workbookViewId="0">
      <pane xSplit="5" ySplit="7" topLeftCell="BI8" activePane="bottomRight" state="frozenSplit"/>
      <selection pane="topRight" activeCell="T1" sqref="T1"/>
      <selection pane="bottomLeft" activeCell="A6" sqref="A6"/>
      <selection pane="bottomRight" activeCell="B6" sqref="B6"/>
    </sheetView>
  </sheetViews>
  <sheetFormatPr defaultColWidth="11.7109375" defaultRowHeight="12.75" x14ac:dyDescent="0.2"/>
  <cols>
    <col min="1" max="1" width="3.7109375" style="1" customWidth="1"/>
    <col min="2" max="2" width="37.85546875" style="5" customWidth="1"/>
    <col min="3" max="3" width="6.42578125" style="1" customWidth="1"/>
    <col min="4" max="4" width="9.85546875" style="52" customWidth="1"/>
    <col min="5" max="5" width="8.5703125" style="1" customWidth="1"/>
    <col min="6" max="40" width="9.42578125" style="1" customWidth="1"/>
    <col min="41" max="41" width="9.140625" style="1" customWidth="1"/>
    <col min="42" max="42" width="7.5703125" style="9" customWidth="1"/>
    <col min="43" max="78" width="9.42578125" style="1" customWidth="1"/>
    <col min="79" max="79" width="10.5703125" style="1" customWidth="1"/>
    <col min="80" max="80" width="6.7109375" style="1" customWidth="1"/>
    <col min="81" max="81" width="30.28515625" style="1" customWidth="1"/>
    <col min="82" max="82" width="7.140625" style="1" customWidth="1"/>
    <col min="83" max="83" width="3.42578125" style="1" customWidth="1"/>
    <col min="84" max="84" width="6" style="1" customWidth="1"/>
    <col min="85" max="16384" width="11.7109375" style="1"/>
  </cols>
  <sheetData>
    <row r="1" spans="1:86" hidden="1" x14ac:dyDescent="0.2">
      <c r="AD1" s="1" t="s">
        <v>77</v>
      </c>
    </row>
    <row r="2" spans="1:86" hidden="1" x14ac:dyDescent="0.2">
      <c r="AD2" s="1">
        <v>45200</v>
      </c>
    </row>
    <row r="4" spans="1:86" s="297" customFormat="1" ht="15.75" x14ac:dyDescent="0.25">
      <c r="B4" s="299"/>
      <c r="C4" s="299"/>
      <c r="D4" s="299"/>
      <c r="E4" s="446" t="s">
        <v>347</v>
      </c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 t="s">
        <v>348</v>
      </c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446"/>
      <c r="BC4" s="446"/>
      <c r="BD4" s="446"/>
      <c r="BE4" s="446"/>
      <c r="BF4" s="446"/>
      <c r="BG4" s="446"/>
      <c r="BH4" s="446"/>
      <c r="BI4" s="446"/>
      <c r="BJ4" s="446"/>
      <c r="BK4" s="446"/>
      <c r="BL4" s="446"/>
      <c r="BM4" s="446"/>
      <c r="BN4" s="446"/>
      <c r="BO4" s="446"/>
      <c r="BP4" s="446"/>
      <c r="BQ4" s="446"/>
      <c r="BR4" s="446"/>
      <c r="BS4" s="446"/>
      <c r="BT4" s="446"/>
      <c r="BU4" s="446"/>
      <c r="BV4" s="446"/>
      <c r="BW4" s="446"/>
      <c r="BX4" s="446"/>
      <c r="BY4" s="446"/>
      <c r="BZ4" s="446"/>
      <c r="CA4" s="446"/>
      <c r="CB4" s="348"/>
      <c r="CC4" s="348"/>
      <c r="CD4" s="348"/>
    </row>
    <row r="5" spans="1:86" ht="21" thickBot="1" x14ac:dyDescent="0.25">
      <c r="B5" s="286"/>
      <c r="C5" s="286"/>
      <c r="D5" s="286"/>
      <c r="E5" s="28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289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289"/>
      <c r="CB5" s="108"/>
      <c r="CC5" s="40"/>
      <c r="CD5" s="40"/>
      <c r="CE5" s="15"/>
      <c r="CF5" s="15"/>
      <c r="CG5" s="15"/>
      <c r="CH5" s="15"/>
    </row>
    <row r="6" spans="1:86" s="2" customFormat="1" ht="154.5" customHeight="1" x14ac:dyDescent="0.2">
      <c r="A6" s="445">
        <f>+'Juv. Masculino'!A4</f>
        <v>44926</v>
      </c>
      <c r="B6" s="222" t="s">
        <v>349</v>
      </c>
      <c r="C6" s="430" t="s">
        <v>3</v>
      </c>
      <c r="D6" s="448" t="s">
        <v>4</v>
      </c>
      <c r="E6" s="450" t="s">
        <v>203</v>
      </c>
      <c r="F6" s="111" t="s">
        <v>10</v>
      </c>
      <c r="G6" s="111" t="s">
        <v>205</v>
      </c>
      <c r="H6" s="111" t="s">
        <v>18</v>
      </c>
      <c r="I6" s="111" t="s">
        <v>206</v>
      </c>
      <c r="J6" s="111" t="s">
        <v>207</v>
      </c>
      <c r="K6" s="111" t="s">
        <v>208</v>
      </c>
      <c r="L6" s="111" t="s">
        <v>29</v>
      </c>
      <c r="M6" s="111" t="s">
        <v>211</v>
      </c>
      <c r="N6" s="111" t="s">
        <v>213</v>
      </c>
      <c r="O6" s="111" t="s">
        <v>350</v>
      </c>
      <c r="P6" s="111" t="s">
        <v>215</v>
      </c>
      <c r="Q6" s="111" t="s">
        <v>351</v>
      </c>
      <c r="R6" s="111" t="s">
        <v>216</v>
      </c>
      <c r="S6" s="111" t="s">
        <v>352</v>
      </c>
      <c r="T6" s="111" t="s">
        <v>217</v>
      </c>
      <c r="U6" s="111" t="s">
        <v>353</v>
      </c>
      <c r="V6" s="111" t="s">
        <v>52</v>
      </c>
      <c r="W6" s="111" t="s">
        <v>219</v>
      </c>
      <c r="X6" s="111" t="s">
        <v>220</v>
      </c>
      <c r="Y6" s="111" t="s">
        <v>354</v>
      </c>
      <c r="Z6" s="111" t="s">
        <v>222</v>
      </c>
      <c r="AA6" s="111" t="s">
        <v>223</v>
      </c>
      <c r="AB6" s="111" t="s">
        <v>355</v>
      </c>
      <c r="AC6" s="111" t="s">
        <v>75</v>
      </c>
      <c r="AD6" s="111" t="s">
        <v>77</v>
      </c>
      <c r="AE6" s="111" t="s">
        <v>225</v>
      </c>
      <c r="AF6" s="111" t="s">
        <v>227</v>
      </c>
      <c r="AG6" s="111" t="s">
        <v>229</v>
      </c>
      <c r="AH6" s="111" t="s">
        <v>356</v>
      </c>
      <c r="AI6" s="111" t="s">
        <v>90</v>
      </c>
      <c r="AJ6" s="111" t="s">
        <v>357</v>
      </c>
      <c r="AK6" s="111" t="s">
        <v>230</v>
      </c>
      <c r="AL6" s="111" t="s">
        <v>231</v>
      </c>
      <c r="AM6" s="111" t="s">
        <v>232</v>
      </c>
      <c r="AN6" s="111" t="s">
        <v>617</v>
      </c>
      <c r="AO6" s="111"/>
      <c r="AP6" s="425" t="s">
        <v>98</v>
      </c>
      <c r="AQ6" s="112" t="str">
        <f t="shared" ref="AQ6:AZ7" si="0">+F6</f>
        <v>FVG   ProAm Junko Golf Club 2023  El Junko</v>
      </c>
      <c r="AR6" s="112" t="str">
        <f t="shared" si="0"/>
        <v>FVG   WAGR  Clasificatorio Sudamericano Juvenil 2023, CCC y LCC  6348 / 6458 yds</v>
      </c>
      <c r="AS6" s="112" t="str">
        <f t="shared" si="0"/>
        <v>FVG Torneo Amateur Los Anaucos GC, Los Anaucos, Miranda   5662 yds</v>
      </c>
      <c r="AT6" s="112" t="str">
        <f t="shared" si="0"/>
        <v>FVG     WAGR  Torneo Juvenil Junko Golf Club, Gira IJGA  6000 yds</v>
      </c>
      <c r="AU6" s="112" t="str">
        <f t="shared" si="0"/>
        <v>FVG    WAGR XXXVIII  Abierto de Venezuel, Guataparacc., Guataparo, Valencia   6000 yds</v>
      </c>
      <c r="AV6" s="112" t="str">
        <f t="shared" si="0"/>
        <v>WAGR   FSG   Campeonato Sudamericano Juvenil 2023, Cochabamba CC., Cochabamba, Bolivia  5824 yds</v>
      </c>
      <c r="AW6" s="112" t="str">
        <f t="shared" si="0"/>
        <v>FVG  !ra Parada Gira Juvenil de Oriente, PLC CC., Pto La Cruz Anzoategui</v>
      </c>
      <c r="AX6" s="112" t="str">
        <f t="shared" si="0"/>
        <v>FVG    WAGR  Torneo Amateur LCC, Lagunita CC., El Hatillo 6100 yds</v>
      </c>
      <c r="AY6" s="112" t="str">
        <f t="shared" si="0"/>
        <v>FVG    WAGR   Torneo Juvenil IZCC - Gira IJGA, Izcaragua CC.,  5982 yds</v>
      </c>
      <c r="AZ6" s="112" t="str">
        <f t="shared" si="0"/>
        <v>FVG       Torneo Juvenil IZCC - Gira IJGA, Izcaragua CC.,  5258</v>
      </c>
      <c r="BA6" s="112" t="str">
        <f t="shared" ref="BA6:BJ7" si="1">+P6</f>
        <v>FVG    WAGR   Torneo Juvenil FVG Gira IJGA, Guataparo CC, Valencia 6258 yds</v>
      </c>
      <c r="BB6" s="112" t="str">
        <f t="shared" si="1"/>
        <v>FVG     Torneo Juvenil FVG Gira IJGA, Guataparo CC, Valencia 5900 yds</v>
      </c>
      <c r="BC6" s="112" t="str">
        <f t="shared" si="1"/>
        <v>FVG     WAGR   Torneo Amateur FVG IZCC, Izcaragua CC.   5872 yds</v>
      </c>
      <c r="BD6" s="112" t="str">
        <f t="shared" si="1"/>
        <v>US KIDS Venezuela                    VALLE ARRIBA Golf Club                                                                             TEE 4</v>
      </c>
      <c r="BE6" s="112" t="str">
        <f t="shared" si="1"/>
        <v>WAGR   AJGA  Nico Open Cluba Campestre de Medellin, Colombia 6000-6200 yards</v>
      </c>
      <c r="BF6" s="112" t="str">
        <f t="shared" si="1"/>
        <v>FVG  Clasificacion Sudamericano Pre Juvenil 2023, VAGC, LCC,  Caracas   5468 / 5844  yds</v>
      </c>
      <c r="BG6" s="112" t="str">
        <f t="shared" si="1"/>
        <v>FVG   WAGR  Torneo Amateur FVG San Miguel CC., Maturin</v>
      </c>
      <c r="BH6" s="112" t="str">
        <f t="shared" si="1"/>
        <v>HJGT Orange County National Summer Jr. Open, Orangr County National Gc., FL.,   5736 yds</v>
      </c>
      <c r="BI6" s="112" t="str">
        <f t="shared" si="1"/>
        <v>FVG    WAGR  Abierto VAGC, Valle Arroba GC, Caracas,   6100 yds</v>
      </c>
      <c r="BJ6" s="112" t="str">
        <f t="shared" si="1"/>
        <v>OPTIMIST International Jr Golf Champ., Trump National Doral, Red Tiger, Miami Fl.,  5429  yds</v>
      </c>
      <c r="BK6" s="112" t="str">
        <f t="shared" ref="BK6:BT7" si="2">+Z6</f>
        <v>FVG      Torneo Juvenil  Gira IJGA, Marriott Maracay  5800 yds</v>
      </c>
      <c r="BL6" s="112" t="str">
        <f t="shared" si="2"/>
        <v>FVG   WAGR  Abierto Lagunita 2023, Lagunita GC., El Hatillo 6200 yds</v>
      </c>
      <c r="BM6" s="112" t="str">
        <f t="shared" si="2"/>
        <v>FSG   WAGR   Sudamericano Prejuvenil, Club de Polo y Equitacon, Santiago Chile, 5787 YDS</v>
      </c>
      <c r="BN6" s="112" t="str">
        <f t="shared" si="2"/>
        <v>FVG     WAGR   18th Abierto de Barquisimeto, Barquisimeto GC, Lara</v>
      </c>
      <c r="BO6" s="112" t="str">
        <f t="shared" si="2"/>
        <v xml:space="preserve">FVG  III Parada Gira Oriental de Golf Menor, La Salina GC, Lecherias </v>
      </c>
      <c r="BP6" s="112" t="str">
        <f t="shared" si="2"/>
        <v>FVG    WAGR   Nacional Juvenil 2023. VAGC,   6000 yds</v>
      </c>
      <c r="BQ6" s="112" t="str">
        <f t="shared" si="2"/>
        <v xml:space="preserve">FVG    WAGR  Campeonato Nacional Amateur GCC, Valencia  6200 yds  </v>
      </c>
      <c r="BR6" s="112" t="str">
        <f t="shared" si="2"/>
        <v>FVG     Invitacional Juvenil LCC  Lagunita CC, La Lagunita  6200 yds</v>
      </c>
      <c r="BS6" s="112" t="str">
        <f t="shared" si="2"/>
        <v>FVG     Invitacional Juvenil LCC  Lagunita CC, La Lagunita  5800 yds</v>
      </c>
      <c r="BT6" s="112" t="str">
        <f t="shared" si="2"/>
        <v>FVG    WAGR   Internacional Juvenil Guataparo CC 2023  6550 yds</v>
      </c>
      <c r="BU6" s="112" t="str">
        <f t="shared" ref="BU6:BZ7" si="3">+AJ6</f>
        <v>FVG      Internacional Juvenil Guataparo CC 2023  6050 yds</v>
      </c>
      <c r="BV6" s="112" t="str">
        <f t="shared" si="3"/>
        <v>WAGR   WALA 2023  San Isidro Gol Club, Fatima Argentina</v>
      </c>
      <c r="BW6" s="112" t="str">
        <f t="shared" si="3"/>
        <v>FSG    WAGR   COPA Andes 2023, Cali Colombia</v>
      </c>
      <c r="BX6" s="112" t="str">
        <f t="shared" si="3"/>
        <v>FVG    WAGR   XIII Abierto sambil 2023, izcaragua CC   6300 YDS</v>
      </c>
      <c r="BY6" s="112" t="str">
        <f t="shared" si="3"/>
        <v>FVG    WAGR  Cierre Gira Juvenil Oriente, San Miguel CC, Maturin   6500 yds</v>
      </c>
      <c r="BZ6" s="112">
        <f t="shared" si="3"/>
        <v>0</v>
      </c>
      <c r="CA6" s="155" t="s">
        <v>99</v>
      </c>
      <c r="CB6" s="425" t="s">
        <v>98</v>
      </c>
      <c r="CC6" s="347"/>
      <c r="CD6" s="347"/>
    </row>
    <row r="7" spans="1:86" s="2" customFormat="1" ht="18" customHeight="1" thickBot="1" x14ac:dyDescent="0.25">
      <c r="A7" s="445"/>
      <c r="B7" s="223">
        <f>+'Pre Juv. Masculino'!B7</f>
        <v>45287</v>
      </c>
      <c r="C7" s="447"/>
      <c r="D7" s="449"/>
      <c r="E7" s="451"/>
      <c r="F7" s="161">
        <v>44941</v>
      </c>
      <c r="G7" s="161">
        <v>44955</v>
      </c>
      <c r="H7" s="161">
        <v>44969</v>
      </c>
      <c r="I7" s="161">
        <v>44983</v>
      </c>
      <c r="J7" s="161">
        <v>45003</v>
      </c>
      <c r="K7" s="159">
        <v>45010</v>
      </c>
      <c r="L7" s="161">
        <v>45018</v>
      </c>
      <c r="M7" s="161">
        <v>45032</v>
      </c>
      <c r="N7" s="161">
        <v>45039</v>
      </c>
      <c r="O7" s="161">
        <v>45039</v>
      </c>
      <c r="P7" s="161">
        <v>45060</v>
      </c>
      <c r="Q7" s="161">
        <v>45060</v>
      </c>
      <c r="R7" s="161">
        <v>45067</v>
      </c>
      <c r="S7" s="159">
        <v>45067</v>
      </c>
      <c r="T7" s="159">
        <v>45165</v>
      </c>
      <c r="U7" s="161">
        <v>45074</v>
      </c>
      <c r="V7" s="161">
        <v>45095</v>
      </c>
      <c r="W7" s="159">
        <v>45109</v>
      </c>
      <c r="X7" s="161">
        <v>45122</v>
      </c>
      <c r="Y7" s="159">
        <v>45130</v>
      </c>
      <c r="Z7" s="161">
        <v>45158</v>
      </c>
      <c r="AA7" s="161">
        <v>45193</v>
      </c>
      <c r="AB7" s="159">
        <v>45198</v>
      </c>
      <c r="AC7" s="161">
        <v>45199</v>
      </c>
      <c r="AD7" s="161">
        <v>45200</v>
      </c>
      <c r="AE7" s="161">
        <v>45207</v>
      </c>
      <c r="AF7" s="161">
        <v>45214</v>
      </c>
      <c r="AG7" s="161">
        <v>45228</v>
      </c>
      <c r="AH7" s="161">
        <v>45228</v>
      </c>
      <c r="AI7" s="161">
        <v>45242</v>
      </c>
      <c r="AJ7" s="161">
        <v>45242</v>
      </c>
      <c r="AK7" s="161">
        <v>45248</v>
      </c>
      <c r="AL7" s="161">
        <v>45255</v>
      </c>
      <c r="AM7" s="161">
        <v>45269</v>
      </c>
      <c r="AN7" s="161">
        <v>45277</v>
      </c>
      <c r="AO7" s="177"/>
      <c r="AP7" s="426"/>
      <c r="AQ7" s="161">
        <f t="shared" si="0"/>
        <v>44941</v>
      </c>
      <c r="AR7" s="161">
        <f t="shared" si="0"/>
        <v>44955</v>
      </c>
      <c r="AS7" s="161">
        <f t="shared" si="0"/>
        <v>44969</v>
      </c>
      <c r="AT7" s="161">
        <f t="shared" si="0"/>
        <v>44983</v>
      </c>
      <c r="AU7" s="159">
        <f t="shared" si="0"/>
        <v>45003</v>
      </c>
      <c r="AV7" s="161">
        <f t="shared" si="0"/>
        <v>45010</v>
      </c>
      <c r="AW7" s="161">
        <f t="shared" si="0"/>
        <v>45018</v>
      </c>
      <c r="AX7" s="161">
        <f t="shared" si="0"/>
        <v>45032</v>
      </c>
      <c r="AY7" s="161">
        <f t="shared" si="0"/>
        <v>45039</v>
      </c>
      <c r="AZ7" s="161">
        <f t="shared" si="0"/>
        <v>45039</v>
      </c>
      <c r="BA7" s="161">
        <f t="shared" si="1"/>
        <v>45060</v>
      </c>
      <c r="BB7" s="161">
        <f t="shared" si="1"/>
        <v>45060</v>
      </c>
      <c r="BC7" s="161">
        <f t="shared" si="1"/>
        <v>45067</v>
      </c>
      <c r="BD7" s="159">
        <f t="shared" si="1"/>
        <v>45067</v>
      </c>
      <c r="BE7" s="159">
        <f t="shared" si="1"/>
        <v>45165</v>
      </c>
      <c r="BF7" s="161">
        <f t="shared" si="1"/>
        <v>45074</v>
      </c>
      <c r="BG7" s="161">
        <f t="shared" si="1"/>
        <v>45095</v>
      </c>
      <c r="BH7" s="159">
        <f t="shared" si="1"/>
        <v>45109</v>
      </c>
      <c r="BI7" s="161">
        <f t="shared" si="1"/>
        <v>45122</v>
      </c>
      <c r="BJ7" s="161">
        <f t="shared" si="1"/>
        <v>45130</v>
      </c>
      <c r="BK7" s="161">
        <f t="shared" si="2"/>
        <v>45158</v>
      </c>
      <c r="BL7" s="161">
        <f t="shared" si="2"/>
        <v>45193</v>
      </c>
      <c r="BM7" s="161">
        <f t="shared" si="2"/>
        <v>45198</v>
      </c>
      <c r="BN7" s="161">
        <f t="shared" si="2"/>
        <v>45199</v>
      </c>
      <c r="BO7" s="161">
        <f t="shared" si="2"/>
        <v>45200</v>
      </c>
      <c r="BP7" s="161">
        <f t="shared" si="2"/>
        <v>45207</v>
      </c>
      <c r="BQ7" s="161">
        <f t="shared" si="2"/>
        <v>45214</v>
      </c>
      <c r="BR7" s="161">
        <f t="shared" si="2"/>
        <v>45228</v>
      </c>
      <c r="BS7" s="161">
        <f t="shared" si="2"/>
        <v>45228</v>
      </c>
      <c r="BT7" s="161">
        <f t="shared" si="2"/>
        <v>45242</v>
      </c>
      <c r="BU7" s="161">
        <f t="shared" si="3"/>
        <v>45242</v>
      </c>
      <c r="BV7" s="161">
        <f t="shared" si="3"/>
        <v>45248</v>
      </c>
      <c r="BW7" s="161">
        <f t="shared" si="3"/>
        <v>45255</v>
      </c>
      <c r="BX7" s="161">
        <f t="shared" si="3"/>
        <v>45269</v>
      </c>
      <c r="BY7" s="161">
        <f t="shared" si="3"/>
        <v>45277</v>
      </c>
      <c r="BZ7" s="161">
        <f t="shared" si="3"/>
        <v>0</v>
      </c>
      <c r="CA7" s="156" t="s">
        <v>100</v>
      </c>
      <c r="CB7" s="426"/>
      <c r="CC7" s="347"/>
      <c r="CD7" s="347"/>
    </row>
    <row r="8" spans="1:86" x14ac:dyDescent="0.2">
      <c r="A8" s="75">
        <v>1</v>
      </c>
      <c r="B8" s="71" t="s">
        <v>235</v>
      </c>
      <c r="C8" s="94" t="s">
        <v>109</v>
      </c>
      <c r="D8" s="96">
        <v>40104</v>
      </c>
      <c r="E8" s="86" t="str">
        <f t="shared" ref="E8:E30" si="4">IF(($A$6-D8)/365.25&gt;18,"",IF(($A$6-D8)/365.25&gt;15,"JUV",IF(($A$6-D8)/365.25&gt;13,"PJUV",IF(($A$6-D8)/365.25&gt;11,"INF D",IF(($A$6-D8)/365.25&gt;9,"INF C","INF B")))))</f>
        <v>PJUV</v>
      </c>
      <c r="F8" s="190">
        <v>520</v>
      </c>
      <c r="G8" s="190">
        <v>470</v>
      </c>
      <c r="H8" s="190">
        <v>64</v>
      </c>
      <c r="I8" s="190">
        <v>412</v>
      </c>
      <c r="J8" s="190"/>
      <c r="K8" s="190">
        <v>250</v>
      </c>
      <c r="L8" s="190"/>
      <c r="M8" s="190">
        <v>150</v>
      </c>
      <c r="N8" s="190">
        <v>412</v>
      </c>
      <c r="O8" s="190"/>
      <c r="P8" s="190">
        <v>312</v>
      </c>
      <c r="Q8" s="190"/>
      <c r="R8" s="190"/>
      <c r="S8" s="190"/>
      <c r="T8" s="190">
        <v>240</v>
      </c>
      <c r="U8" s="190"/>
      <c r="V8" s="190"/>
      <c r="W8" s="190">
        <v>456</v>
      </c>
      <c r="X8" s="190"/>
      <c r="Y8" s="190"/>
      <c r="Z8" s="190">
        <v>494</v>
      </c>
      <c r="AA8" s="190"/>
      <c r="AB8" s="190">
        <v>990</v>
      </c>
      <c r="AC8" s="190"/>
      <c r="AD8" s="190"/>
      <c r="AE8" s="190">
        <v>270</v>
      </c>
      <c r="AF8" s="190"/>
      <c r="AG8" s="190">
        <v>842</v>
      </c>
      <c r="AH8" s="190"/>
      <c r="AI8" s="190"/>
      <c r="AJ8" s="190"/>
      <c r="AK8" s="190">
        <v>190</v>
      </c>
      <c r="AL8" s="190">
        <v>350</v>
      </c>
      <c r="AM8" s="190">
        <v>922</v>
      </c>
      <c r="AN8" s="190">
        <v>888</v>
      </c>
      <c r="AO8" s="190"/>
      <c r="AP8" s="170">
        <f t="shared" ref="AP8:AP30" si="5">COUNT(E8:AO8)</f>
        <v>18</v>
      </c>
      <c r="AQ8" s="230">
        <f t="shared" ref="AQ8:AQ30" si="6">+IF($B$7-AQ$7&lt;365/12,F8,IF($B$7-AQ$7&lt;365*2/12,F8*0.93,IF($B$7-AQ$7&lt;365*3/12,F8*0.86,IF($B$7-AQ$7&lt;365*4/12,F8*0.79,IF($B$7-AQ$7&lt;365*5/12,F8*0.72,IF($B$7-AQ$7&lt;365*6/12,F8*0.65,IF($B$7-AQ$7&lt;365*7/12,F8*0.58,IF($B$7-AQ$7&lt;365*8/12,F8*0.51,0))))))))+IF($B$7-AQ$7&gt;365,0,IF($B$7-AQ$7&gt;365*11/12,F8*0.23,IF($B$7-AQ$7&gt;365*10/12,F8*0.3,IF($B$7-AQ$7&gt;365*9/12,F8*0.37,IF($B$7-AQ$7&gt;365*8/12,F8*0.44,0)))))</f>
        <v>119.60000000000001</v>
      </c>
      <c r="AR8" s="230">
        <f t="shared" ref="AR8:AR30" si="7">+IF($B$7-AR$7&lt;365/12,G8,IF($B$7-AR$7&lt;365*2/12,G8*0.93,IF($B$7-AR$7&lt;365*3/12,G8*0.86,IF($B$7-AR$7&lt;365*4/12,G8*0.79,IF($B$7-AR$7&lt;365*5/12,G8*0.72,IF($B$7-AR$7&lt;365*6/12,G8*0.65,IF($B$7-AR$7&lt;365*7/12,G8*0.58,IF($B$7-AR$7&lt;365*8/12,G8*0.51,0))))))))+IF($B$7-AR$7&gt;365,0,IF($B$7-AR$7&gt;365*11/12,G8*0.23,IF($B$7-AR$7&gt;365*10/12,G8*0.3,IF($B$7-AR$7&gt;365*9/12,G8*0.37,IF($B$7-AR$7&gt;365*8/12,G8*0.44,0)))))</f>
        <v>141</v>
      </c>
      <c r="AS8" s="230">
        <f t="shared" ref="AS8:AS30" si="8">+IF($B$7-AS$7&lt;365/12,H8,IF($B$7-AS$7&lt;365*2/12,H8*0.93,IF($B$7-AS$7&lt;365*3/12,H8*0.86,IF($B$7-AS$7&lt;365*4/12,H8*0.79,IF($B$7-AS$7&lt;365*5/12,H8*0.72,IF($B$7-AS$7&lt;365*6/12,H8*0.65,IF($B$7-AS$7&lt;365*7/12,H8*0.58,IF($B$7-AS$7&lt;365*8/12,H8*0.51,0))))))))+IF($B$7-AS$7&gt;365,0,IF($B$7-AS$7&gt;365*11/12,H8*0.23,IF($B$7-AS$7&gt;365*10/12,H8*0.3,IF($B$7-AS$7&gt;365*9/12,H8*0.37,IF($B$7-AS$7&gt;365*8/12,H8*0.44,0)))))</f>
        <v>19.2</v>
      </c>
      <c r="AT8" s="230">
        <f t="shared" ref="AT8:AT30" si="9">+IF($B$7-AT$7&lt;365/12,I8,IF($B$7-AT$7&lt;365*2/12,I8*0.93,IF($B$7-AT$7&lt;365*3/12,I8*0.86,IF($B$7-AT$7&lt;365*4/12,I8*0.79,IF($B$7-AT$7&lt;365*5/12,I8*0.72,IF($B$7-AT$7&lt;365*6/12,I8*0.65,IF($B$7-AT$7&lt;365*7/12,I8*0.58,IF($B$7-AT$7&lt;365*8/12,I8*0.51,0))))))))+IF($B$7-AT$7&gt;365,0,IF($B$7-AT$7&gt;365*11/12,I8*0.23,IF($B$7-AT$7&gt;365*10/12,I8*0.3,IF($B$7-AT$7&gt;365*9/12,I8*0.37,IF($B$7-AT$7&gt;365*8/12,I8*0.44,0)))))</f>
        <v>152.44</v>
      </c>
      <c r="AU8" s="143">
        <f t="shared" ref="AU8:AU30" si="10">+IF($B$7-AU$7&lt;365/12,J8,IF($B$7-AU$7&lt;365*2/12,J8*0.93,IF($B$7-AU$7&lt;365*3/12,J8*0.86,IF($B$7-AU$7&lt;365*4/12,J8*0.79,IF($B$7-AU$7&lt;365*5/12,J8*0.72,IF($B$7-AU$7&lt;365*6/12,J8*0.65,IF($B$7-AU$7&lt;365*7/12,J8*0.58,IF($B$7-AU$7&lt;365*8/12,J8*0.51,0))))))))+IF($B$7-AU$7&gt;365,0,IF($B$7-AU$7&gt;365*11/12,J8*0.23,IF($B$7-AU$7&gt;365*10/12,J8*0.3,IF($B$7-AU$7&gt;365*9/12,J8*0.37,IF($B$7-AU$7&gt;365*8/12,J8*0.44,0)))))</f>
        <v>0</v>
      </c>
      <c r="AV8" s="230">
        <f t="shared" ref="AV8:AV30" si="11">+IF($B$7-AV$7&lt;365/12,K8,IF($B$7-AV$7&lt;365*2/12,K8*0.93,IF($B$7-AV$7&lt;365*3/12,K8*0.86,IF($B$7-AV$7&lt;365*4/12,K8*0.79,IF($B$7-AV$7&lt;365*5/12,K8*0.72,IF($B$7-AV$7&lt;365*6/12,K8*0.65,IF($B$7-AV$7&lt;365*7/12,K8*0.58,IF($B$7-AV$7&lt;365*8/12,K8*0.51,0))))))))+IF($B$7-AV$7&gt;365,0,IF($B$7-AV$7&gt;365*11/12,K8*0.23,IF($B$7-AV$7&gt;365*10/12,K8*0.3,IF($B$7-AV$7&gt;365*9/12,K8*0.37,IF($B$7-AV$7&gt;365*8/12,K8*0.44,0)))))</f>
        <v>92.5</v>
      </c>
      <c r="AW8" s="143">
        <f t="shared" ref="AW8:AW30" si="12">+IF($B$7-AW$7&lt;365/12,L8,IF($B$7-AW$7&lt;365*2/12,L8*0.93,IF($B$7-AW$7&lt;365*3/12,L8*0.86,IF($B$7-AW$7&lt;365*4/12,L8*0.79,IF($B$7-AW$7&lt;365*5/12,L8*0.72,IF($B$7-AW$7&lt;365*6/12,L8*0.65,IF($B$7-AW$7&lt;365*7/12,L8*0.58,IF($B$7-AW$7&lt;365*8/12,L8*0.51,0))))))))+IF($B$7-AW$7&gt;365,0,IF($B$7-AW$7&gt;365*11/12,L8*0.23,IF($B$7-AW$7&gt;365*10/12,L8*0.3,IF($B$7-AW$7&gt;365*9/12,L8*0.37,IF($B$7-AW$7&gt;365*8/12,L8*0.44,0)))))</f>
        <v>0</v>
      </c>
      <c r="AX8" s="230">
        <f t="shared" ref="AX8:AX30" si="13">+IF($B$7-AX$7&lt;365/12,M8,IF($B$7-AX$7&lt;365*2/12,M8*0.93,IF($B$7-AX$7&lt;365*3/12,M8*0.86,IF($B$7-AX$7&lt;365*4/12,M8*0.79,IF($B$7-AX$7&lt;365*5/12,M8*0.72,IF($B$7-AX$7&lt;365*6/12,M8*0.65,IF($B$7-AX$7&lt;365*7/12,M8*0.58,IF($B$7-AX$7&lt;365*8/12,M8*0.51,0))))))))+IF($B$7-AX$7&gt;365,0,IF($B$7-AX$7&gt;365*11/12,M8*0.23,IF($B$7-AX$7&gt;365*10/12,M8*0.3,IF($B$7-AX$7&gt;365*9/12,M8*0.37,IF($B$7-AX$7&gt;365*8/12,M8*0.44,0)))))</f>
        <v>66</v>
      </c>
      <c r="AY8" s="230">
        <f t="shared" ref="AY8:AY30" si="14">+IF($B$7-AY$7&lt;365/12,N8,IF($B$7-AY$7&lt;365*2/12,N8*0.93,IF($B$7-AY$7&lt;365*3/12,N8*0.86,IF($B$7-AY$7&lt;365*4/12,N8*0.79,IF($B$7-AY$7&lt;365*5/12,N8*0.72,IF($B$7-AY$7&lt;365*6/12,N8*0.65,IF($B$7-AY$7&lt;365*7/12,N8*0.58,IF($B$7-AY$7&lt;365*8/12,N8*0.51,0))))))))+IF($B$7-AY$7&gt;365,0,IF($B$7-AY$7&gt;365*11/12,N8*0.23,IF($B$7-AY$7&gt;365*10/12,N8*0.3,IF($B$7-AY$7&gt;365*9/12,N8*0.37,IF($B$7-AY$7&gt;365*8/12,N8*0.44,0)))))</f>
        <v>181.28</v>
      </c>
      <c r="AZ8" s="143">
        <f t="shared" ref="AZ8:AZ30" si="15">+IF($B$7-AZ$7&lt;365/12,O8,IF($B$7-AZ$7&lt;365*2/12,O8*0.93,IF($B$7-AZ$7&lt;365*3/12,O8*0.86,IF($B$7-AZ$7&lt;365*4/12,O8*0.79,IF($B$7-AZ$7&lt;365*5/12,O8*0.72,IF($B$7-AZ$7&lt;365*6/12,O8*0.65,IF($B$7-AZ$7&lt;365*7/12,O8*0.58,IF($B$7-AZ$7&lt;365*8/12,O8*0.51,0))))))))+IF($B$7-AZ$7&gt;365,0,IF($B$7-AZ$7&gt;365*11/12,O8*0.23,IF($B$7-AZ$7&gt;365*10/12,O8*0.3,IF($B$7-AZ$7&gt;365*9/12,O8*0.37,IF($B$7-AZ$7&gt;365*8/12,O8*0.44,0)))))</f>
        <v>0</v>
      </c>
      <c r="BA8" s="230">
        <f t="shared" ref="BA8:BA30" si="16">+IF($B$7-BA$7&lt;365/12,P8,IF($B$7-BA$7&lt;365*2/12,P8*0.93,IF($B$7-BA$7&lt;365*3/12,P8*0.86,IF($B$7-BA$7&lt;365*4/12,P8*0.79,IF($B$7-BA$7&lt;365*5/12,P8*0.72,IF($B$7-BA$7&lt;365*6/12,P8*0.65,IF($B$7-BA$7&lt;365*7/12,P8*0.58,IF($B$7-BA$7&lt;365*8/12,P8*0.51,0))))))))+IF($B$7-BA$7&gt;365,0,IF($B$7-BA$7&gt;365*11/12,P8*0.23,IF($B$7-BA$7&gt;365*10/12,P8*0.3,IF($B$7-BA$7&gt;365*9/12,P8*0.37,IF($B$7-BA$7&gt;365*8/12,P8*0.44,0)))))</f>
        <v>159.12</v>
      </c>
      <c r="BB8" s="143">
        <f t="shared" ref="BB8:BB30" si="17">+IF($B$7-BB$7&lt;365/12,Q8,IF($B$7-BB$7&lt;365*2/12,Q8*0.93,IF($B$7-BB$7&lt;365*3/12,Q8*0.86,IF($B$7-BB$7&lt;365*4/12,Q8*0.79,IF($B$7-BB$7&lt;365*5/12,Q8*0.72,IF($B$7-BB$7&lt;365*6/12,Q8*0.65,IF($B$7-BB$7&lt;365*7/12,Q8*0.58,IF($B$7-BB$7&lt;365*8/12,Q8*0.51,0))))))))+IF($B$7-BB$7&gt;365,0,IF($B$7-BB$7&gt;365*11/12,Q8*0.23,IF($B$7-BB$7&gt;365*10/12,Q8*0.3,IF($B$7-BB$7&gt;365*9/12,Q8*0.37,IF($B$7-BB$7&gt;365*8/12,Q8*0.44,0)))))</f>
        <v>0</v>
      </c>
      <c r="BC8" s="143">
        <f t="shared" ref="BC8:BC30" si="18">+IF($B$7-BC$7&lt;365/12,R8,IF($B$7-BC$7&lt;365*2/12,R8*0.93,IF($B$7-BC$7&lt;365*3/12,R8*0.86,IF($B$7-BC$7&lt;365*4/12,R8*0.79,IF($B$7-BC$7&lt;365*5/12,R8*0.72,IF($B$7-BC$7&lt;365*6/12,R8*0.65,IF($B$7-BC$7&lt;365*7/12,R8*0.58,IF($B$7-BC$7&lt;365*8/12,R8*0.51,0))))))))+IF($B$7-BC$7&gt;365,0,IF($B$7-BC$7&gt;365*11/12,R8*0.23,IF($B$7-BC$7&gt;365*10/12,R8*0.3,IF($B$7-BC$7&gt;365*9/12,R8*0.37,IF($B$7-BC$7&gt;365*8/12,R8*0.44,0)))))</f>
        <v>0</v>
      </c>
      <c r="BD8" s="143">
        <f t="shared" ref="BD8:BD30" si="19">+IF($B$7-BD$7&lt;365/12,S8,IF($B$7-BD$7&lt;365*2/12,S8*0.93,IF($B$7-BD$7&lt;365*3/12,S8*0.86,IF($B$7-BD$7&lt;365*4/12,S8*0.79,IF($B$7-BD$7&lt;365*5/12,S8*0.72,IF($B$7-BD$7&lt;365*6/12,S8*0.65,IF($B$7-BD$7&lt;365*7/12,S8*0.58,IF($B$7-BD$7&lt;365*8/12,S8*0.51,0))))))))+IF($B$7-BD$7&gt;365,0,IF($B$7-BD$7&gt;365*11/12,S8*0.23,IF($B$7-BD$7&gt;365*10/12,S8*0.3,IF($B$7-BD$7&gt;365*9/12,S8*0.37,IF($B$7-BD$7&gt;365*8/12,S8*0.44,0)))))</f>
        <v>0</v>
      </c>
      <c r="BE8" s="230">
        <f t="shared" ref="BE8:BE30" si="20">+IF($B$7-BE$7&lt;365/12,T8,IF($B$7-BE$7&lt;365*2/12,T8*0.93,IF($B$7-BE$7&lt;365*3/12,T8*0.86,IF($B$7-BE$7&lt;365*4/12,T8*0.79,IF($B$7-BE$7&lt;365*5/12,T8*0.72,IF($B$7-BE$7&lt;365*6/12,T8*0.65,IF($B$7-BE$7&lt;365*7/12,T8*0.58,IF($B$7-BE$7&lt;365*8/12,T8*0.51,0))))))))+IF($B$7-BE$7&gt;365,0,IF($B$7-BE$7&gt;365*11/12,T8*0.23,IF($B$7-BE$7&gt;365*10/12,T8*0.3,IF($B$7-BE$7&gt;365*9/12,T8*0.37,IF($B$7-BE$7&gt;365*8/12,T8*0.44,0)))))</f>
        <v>172.79999999999998</v>
      </c>
      <c r="BF8" s="143">
        <f t="shared" ref="BF8:BF30" si="21">+IF($B$7-BF$7&lt;365/12,U8,IF($B$7-BF$7&lt;365*2/12,U8*0.93,IF($B$7-BF$7&lt;365*3/12,U8*0.86,IF($B$7-BF$7&lt;365*4/12,U8*0.79,IF($B$7-BF$7&lt;365*5/12,U8*0.72,IF($B$7-BF$7&lt;365*6/12,U8*0.65,IF($B$7-BF$7&lt;365*7/12,U8*0.58,IF($B$7-BF$7&lt;365*8/12,U8*0.51,0))))))))+IF($B$7-BF$7&gt;365,0,IF($B$7-BF$7&gt;365*11/12,U8*0.23,IF($B$7-BF$7&gt;365*10/12,U8*0.3,IF($B$7-BF$7&gt;365*9/12,U8*0.37,IF($B$7-BF$7&gt;365*8/12,U8*0.44,0)))))</f>
        <v>0</v>
      </c>
      <c r="BG8" s="143">
        <f t="shared" ref="BG8:BG30" si="22">+IF($B$7-BG$7&lt;365/12,V8,IF($B$7-BG$7&lt;365*2/12,V8*0.93,IF($B$7-BG$7&lt;365*3/12,V8*0.86,IF($B$7-BG$7&lt;365*4/12,V8*0.79,IF($B$7-BG$7&lt;365*5/12,V8*0.72,IF($B$7-BG$7&lt;365*6/12,V8*0.65,IF($B$7-BG$7&lt;365*7/12,V8*0.58,IF($B$7-BG$7&lt;365*8/12,V8*0.51,0))))))))+IF($B$7-BG$7&gt;365,0,IF($B$7-BG$7&gt;365*11/12,V8*0.23,IF($B$7-BG$7&gt;365*10/12,V8*0.3,IF($B$7-BG$7&gt;365*9/12,V8*0.37,IF($B$7-BG$7&gt;365*8/12,V8*0.44,0)))))</f>
        <v>0</v>
      </c>
      <c r="BH8" s="143">
        <f t="shared" ref="BH8:BH30" si="23">+IF($B$7-BH$7&lt;365/12,W8,IF($B$7-BH$7&lt;365*2/12,W8*0.93,IF($B$7-BH$7&lt;365*3/12,W8*0.86,IF($B$7-BH$7&lt;365*4/12,W8*0.79,IF($B$7-BH$7&lt;365*5/12,W8*0.72,IF($B$7-BH$7&lt;365*6/12,W8*0.65,IF($B$7-BH$7&lt;365*7/12,W8*0.58,IF($B$7-BH$7&lt;365*8/12,W8*0.51,0))))))))+IF($B$7-BH$7&gt;365,0,IF($B$7-BH$7&gt;365*11/12,W8*0.23,IF($B$7-BH$7&gt;365*10/12,W8*0.3,IF($B$7-BH$7&gt;365*9/12,W8*0.37,IF($B$7-BH$7&gt;365*8/12,W8*0.44,0)))))</f>
        <v>296.40000000000003</v>
      </c>
      <c r="BI8" s="233">
        <f t="shared" ref="BI8:BI30" si="24">+IF($B$7-BI$7&lt;365/12,X8,IF($B$7-BI$7&lt;365*2/12,X8*0.93,IF($B$7-BI$7&lt;365*3/12,X8*0.86,IF($B$7-BI$7&lt;365*4/12,X8*0.79,IF($B$7-BI$7&lt;365*5/12,X8*0.72,IF($B$7-BI$7&lt;365*6/12,X8*0.65,IF($B$7-BI$7&lt;365*7/12,X8*0.58,IF($B$7-BI$7&lt;365*8/12,X8*0.51,0))))))))+IF($B$7-BI$7&gt;365,0,IF($B$7-BI$7&gt;365*11/12,X8*0.23,IF($B$7-BI$7&gt;365*10/12,X8*0.3,IF($B$7-BI$7&gt;365*9/12,X8*0.37,IF($B$7-BI$7&gt;365*8/12,X8*0.44,0)))))</f>
        <v>0</v>
      </c>
      <c r="BJ8" s="381">
        <f t="shared" ref="BJ8:BJ30" si="25">+IF($B$7-BJ$7&lt;365/12,Y8,IF($B$7-BJ$7&lt;365*2/12,Y8*0.93,IF($B$7-BJ$7&lt;365*3/12,Y8*0.86,IF($B$7-BJ$7&lt;365*4/12,Y8*0.79,IF($B$7-BJ$7&lt;365*5/12,Y8*0.72,IF($B$7-BJ$7&lt;365*6/12,Y8*0.65,IF($B$7-BJ$7&lt;365*7/12,Y8*0.58,IF($B$7-BJ$7&lt;365*8/12,Y8*0.51,0))))))))+IF($B$7-BJ$7&gt;365,0,IF($B$7-BJ$7&gt;365*11/12,Y8*0.23,IF($B$7-BJ$7&gt;365*10/12,Y8*0.3,IF($B$7-BJ$7&gt;365*9/12,Y8*0.37,IF($B$7-BJ$7&gt;365*8/12,Y8*0.44,0)))))</f>
        <v>0</v>
      </c>
      <c r="BK8" s="381">
        <f t="shared" ref="BK8:BK30" si="26">+IF($B$7-BK$7&lt;365/12,Z8,IF($B$7-BK$7&lt;365*2/12,Z8*0.93,IF($B$7-BK$7&lt;365*3/12,Z8*0.86,IF($B$7-BK$7&lt;365*4/12,Z8*0.79,IF($B$7-BK$7&lt;365*5/12,Z8*0.72,IF($B$7-BK$7&lt;365*6/12,Z8*0.65,IF($B$7-BK$7&lt;365*7/12,Z8*0.58,IF($B$7-BK$7&lt;365*8/12,Z8*0.51,0))))))))+IF($B$7-BK$7&gt;365,0,IF($B$7-BK$7&gt;365*11/12,Z8*0.23,IF($B$7-BK$7&gt;365*10/12,Z8*0.3,IF($B$7-BK$7&gt;365*9/12,Z8*0.37,IF($B$7-BK$7&gt;365*8/12,Z8*0.44,0)))))</f>
        <v>355.68</v>
      </c>
      <c r="BL8" s="381">
        <f t="shared" ref="BL8:BL30" si="27">+IF($B$7-BL$7&lt;365/12,AA8,IF($B$7-BL$7&lt;365*2/12,AA8*0.93,IF($B$7-BL$7&lt;365*3/12,AA8*0.86,IF($B$7-BL$7&lt;365*4/12,AA8*0.79,IF($B$7-BL$7&lt;365*5/12,AA8*0.72,IF($B$7-BL$7&lt;365*6/12,AA8*0.65,IF($B$7-BL$7&lt;365*7/12,AA8*0.58,IF($B$7-BL$7&lt;365*8/12,AA8*0.51,0))))))))+IF($B$7-BL$7&gt;365,0,IF($B$7-BL$7&gt;365*11/12,AA8*0.23,IF($B$7-BL$7&gt;365*10/12,AA8*0.3,IF($B$7-BL$7&gt;365*9/12,AA8*0.37,IF($B$7-BL$7&gt;365*8/12,AA8*0.44,0)))))</f>
        <v>0</v>
      </c>
      <c r="BM8" s="381">
        <f t="shared" ref="BM8:BM30" si="28">+IF($B$7-BM$7&lt;365/12,AB8,IF($B$7-BM$7&lt;365*2/12,AB8*0.93,IF($B$7-BM$7&lt;365*3/12,AB8*0.86,IF($B$7-BM$7&lt;365*4/12,AB8*0.79,IF($B$7-BM$7&lt;365*5/12,AB8*0.72,IF($B$7-BM$7&lt;365*6/12,AB8*0.65,IF($B$7-BM$7&lt;365*7/12,AB8*0.58,IF($B$7-BM$7&lt;365*8/12,AB8*0.51,0))))))))+IF($B$7-BM$7&gt;365,0,IF($B$7-BM$7&gt;365*11/12,AB8*0.23,IF($B$7-BM$7&gt;365*10/12,AB8*0.3,IF($B$7-BM$7&gt;365*9/12,AB8*0.37,IF($B$7-BM$7&gt;365*8/12,AB8*0.44,0)))))</f>
        <v>851.4</v>
      </c>
      <c r="BN8" s="381">
        <f t="shared" ref="BN8:BN30" si="29">+IF($B$7-BN$7&lt;365/12,AC8,IF($B$7-BN$7&lt;365*2/12,AC8*0.93,IF($B$7-BN$7&lt;365*3/12,AC8*0.86,IF($B$7-BN$7&lt;365*4/12,AC8*0.79,IF($B$7-BN$7&lt;365*5/12,AC8*0.72,IF($B$7-BN$7&lt;365*6/12,AC8*0.65,IF($B$7-BN$7&lt;365*7/12,AC8*0.58,IF($B$7-BN$7&lt;365*8/12,AC8*0.51,0))))))))+IF($B$7-BN$7&gt;365,0,IF($B$7-BN$7&gt;365*11/12,AC8*0.23,IF($B$7-BN$7&gt;365*10/12,AC8*0.3,IF($B$7-BN$7&gt;365*9/12,AC8*0.37,IF($B$7-BN$7&gt;365*8/12,AC8*0.44,0)))))</f>
        <v>0</v>
      </c>
      <c r="BO8" s="381">
        <f t="shared" ref="BO8:BO30" si="30">+IF($B$7-BO$7&lt;365/12,AD8,IF($B$7-BO$7&lt;365*2/12,AD8*0.93,IF($B$7-BO$7&lt;365*3/12,AD8*0.86,IF($B$7-BO$7&lt;365*4/12,AD8*0.79,IF($B$7-BO$7&lt;365*5/12,AD8*0.72,IF($B$7-BO$7&lt;365*6/12,AD8*0.65,IF($B$7-BO$7&lt;365*7/12,AD8*0.58,IF($B$7-BO$7&lt;365*8/12,AD8*0.51,0))))))))+IF($B$7-BO$7&gt;365,0,IF($B$7-BO$7&gt;365*11/12,AD8*0.23,IF($B$7-BO$7&gt;365*10/12,AD8*0.3,IF($B$7-BO$7&gt;365*9/12,AD8*0.37,IF($B$7-BO$7&gt;365*8/12,AD8*0.44,0)))))</f>
        <v>0</v>
      </c>
      <c r="BP8" s="381">
        <f t="shared" ref="BP8:BP30" si="31">+IF($B$7-BP$7&lt;365/12,AE8,IF($B$7-BP$7&lt;365*2/12,AE8*0.93,IF($B$7-BP$7&lt;365*3/12,AE8*0.86,IF($B$7-BP$7&lt;365*4/12,AE8*0.79,IF($B$7-BP$7&lt;365*5/12,AE8*0.72,IF($B$7-BP$7&lt;365*6/12,AE8*0.65,IF($B$7-BP$7&lt;365*7/12,AE8*0.58,IF($B$7-BP$7&lt;365*8/12,AE8*0.51,0))))))))+IF($B$7-BP$7&gt;365,0,IF($B$7-BP$7&gt;365*11/12,AE8*0.23,IF($B$7-BP$7&gt;365*10/12,AE8*0.3,IF($B$7-BP$7&gt;365*9/12,AE8*0.37,IF($B$7-BP$7&gt;365*8/12,AE8*0.44,0)))))</f>
        <v>232.2</v>
      </c>
      <c r="BQ8" s="381">
        <f t="shared" ref="BQ8:BQ30" si="32">+IF($B$7-BQ$7&lt;365/12,AF8,IF($B$7-BQ$7&lt;365*2/12,AF8*0.93,IF($B$7-BQ$7&lt;365*3/12,AF8*0.86,IF($B$7-BQ$7&lt;365*4/12,AF8*0.79,IF($B$7-BQ$7&lt;365*5/12,AF8*0.72,IF($B$7-BQ$7&lt;365*6/12,AF8*0.65,IF($B$7-BQ$7&lt;365*7/12,AF8*0.58,IF($B$7-BQ$7&lt;365*8/12,AF8*0.51,0))))))))+IF($B$7-BQ$7&gt;365,0,IF($B$7-BQ$7&gt;365*11/12,AF8*0.23,IF($B$7-BQ$7&gt;365*10/12,AF8*0.3,IF($B$7-BQ$7&gt;365*9/12,AF8*0.37,IF($B$7-BQ$7&gt;365*8/12,AF8*0.44,0)))))</f>
        <v>0</v>
      </c>
      <c r="BR8" s="381">
        <f t="shared" ref="BR8:BR30" si="33">+IF($B$7-BR$7&lt;365/12,AG8,IF($B$7-BR$7&lt;365*2/12,AG8*0.93,IF($B$7-BR$7&lt;365*3/12,AG8*0.86,IF($B$7-BR$7&lt;365*4/12,AG8*0.79,IF($B$7-BR$7&lt;365*5/12,AG8*0.72,IF($B$7-BR$7&lt;365*6/12,AG8*0.65,IF($B$7-BR$7&lt;365*7/12,AG8*0.58,IF($B$7-BR$7&lt;365*8/12,AG8*0.51,0))))))))+IF($B$7-BR$7&gt;365,0,IF($B$7-BR$7&gt;365*11/12,AG8*0.23,IF($B$7-BR$7&gt;365*10/12,AG8*0.3,IF($B$7-BR$7&gt;365*9/12,AG8*0.37,IF($B$7-BR$7&gt;365*8/12,AG8*0.44,0)))))</f>
        <v>783.06000000000006</v>
      </c>
      <c r="BS8" s="381">
        <f t="shared" ref="BS8:BS30" si="34">+IF($B$7-BS$7&lt;365/12,AH8,IF($B$7-BS$7&lt;365*2/12,AH8*0.93,IF($B$7-BS$7&lt;365*3/12,AH8*0.86,IF($B$7-BS$7&lt;365*4/12,AH8*0.79,IF($B$7-BS$7&lt;365*5/12,AH8*0.72,IF($B$7-BS$7&lt;365*6/12,AH8*0.65,IF($B$7-BS$7&lt;365*7/12,AH8*0.58,IF($B$7-BS$7&lt;365*8/12,AH8*0.51,0))))))))+IF($B$7-BS$7&gt;365,0,IF($B$7-BS$7&gt;365*11/12,AH8*0.23,IF($B$7-BS$7&gt;365*10/12,AH8*0.3,IF($B$7-BS$7&gt;365*9/12,AH8*0.37,IF($B$7-BS$7&gt;365*8/12,AH8*0.44,0)))))</f>
        <v>0</v>
      </c>
      <c r="BT8" s="381">
        <f t="shared" ref="BT8:BT30" si="35">+IF($B$7-BT$7&lt;365/12,AI8,IF($B$7-BT$7&lt;365*2/12,AI8*0.93,IF($B$7-BT$7&lt;365*3/12,AI8*0.86,IF($B$7-BT$7&lt;365*4/12,AI8*0.79,IF($B$7-BT$7&lt;365*5/12,AI8*0.72,IF($B$7-BT$7&lt;365*6/12,AI8*0.65,IF($B$7-BT$7&lt;365*7/12,AI8*0.58,IF($B$7-BT$7&lt;365*8/12,AI8*0.51,0))))))))+IF($B$7-BT$7&gt;365,0,IF($B$7-BT$7&gt;365*11/12,AI8*0.23,IF($B$7-BT$7&gt;365*10/12,AI8*0.3,IF($B$7-BT$7&gt;365*9/12,AI8*0.37,IF($B$7-BT$7&gt;365*8/12,AI8*0.44,0)))))</f>
        <v>0</v>
      </c>
      <c r="BU8" s="381">
        <f t="shared" ref="BU8:BU30" si="36">+IF($B$7-BU$7&lt;365/12,AJ8,IF($B$7-BU$7&lt;365*2/12,AJ8*0.93,IF($B$7-BU$7&lt;365*3/12,AJ8*0.86,IF($B$7-BU$7&lt;365*4/12,AJ8*0.79,IF($B$7-BU$7&lt;365*5/12,AJ8*0.72,IF($B$7-BU$7&lt;365*6/12,AJ8*0.65,IF($B$7-BU$7&lt;365*7/12,AJ8*0.58,IF($B$7-BU$7&lt;365*8/12,AJ8*0.51,0))))))))+IF($B$7-BU$7&gt;365,0,IF($B$7-BU$7&gt;365*11/12,AJ8*0.23,IF($B$7-BU$7&gt;365*10/12,AJ8*0.3,IF($B$7-BU$7&gt;365*9/12,AJ8*0.37,IF($B$7-BU$7&gt;365*8/12,AJ8*0.44,0)))))</f>
        <v>0</v>
      </c>
      <c r="BV8" s="382">
        <f t="shared" ref="BV8:BV30" si="37">+IF($B$7-BV$7&lt;365/12,AK8,IF($B$7-BV$7&lt;365*2/12,AK8*0.93,IF($B$7-BV$7&lt;365*3/12,AK8*0.86,IF($B$7-BV$7&lt;365*4/12,AK8*0.79,IF($B$7-BV$7&lt;365*5/12,AK8*0.72,IF($B$7-BV$7&lt;365*6/12,AK8*0.65,IF($B$7-BV$7&lt;365*7/12,AK8*0.58,IF($B$7-BV$7&lt;365*8/12,AK8*0.51,0))))))))+IF($B$7-BV$7&gt;365,0,IF($B$7-BV$7&gt;365*11/12,AK8*0.23,IF($B$7-BV$7&gt;365*10/12,AK8*0.3,IF($B$7-BV$7&gt;365*9/12,AK8*0.37,IF($B$7-BV$7&gt;365*8/12,AK8*0.44,0)))))</f>
        <v>176.70000000000002</v>
      </c>
      <c r="BW8" s="381">
        <f t="shared" ref="BW8:BW30" si="38">+IF($B$7-BW$7&lt;365/12,AL8,IF($B$7-BW$7&lt;365*2/12,AL8*0.93,IF($B$7-BW$7&lt;365*3/12,AL8*0.86,IF($B$7-BW$7&lt;365*4/12,AL8*0.79,IF($B$7-BW$7&lt;365*5/12,AL8*0.72,IF($B$7-BW$7&lt;365*6/12,AL8*0.65,IF($B$7-BW$7&lt;365*7/12,AL8*0.58,IF($B$7-BW$7&lt;365*8/12,AL8*0.51,0))))))))+IF($B$7-BW$7&gt;365,0,IF($B$7-BW$7&gt;365*11/12,AL8*0.23,IF($B$7-BW$7&gt;365*10/12,AL8*0.3,IF($B$7-BW$7&gt;365*9/12,AL8*0.37,IF($B$7-BW$7&gt;365*8/12,AL8*0.44,0)))))</f>
        <v>325.5</v>
      </c>
      <c r="BX8" s="381">
        <f t="shared" ref="BX8:BX30" si="39">+IF($B$7-BX$7&lt;365/12,AM8,IF($B$7-BX$7&lt;365*2/12,AM8*0.93,IF($B$7-BX$7&lt;365*3/12,AM8*0.86,IF($B$7-BX$7&lt;365*4/12,AM8*0.79,IF($B$7-BX$7&lt;365*5/12,AM8*0.72,IF($B$7-BX$7&lt;365*6/12,AM8*0.65,IF($B$7-BX$7&lt;365*7/12,AM8*0.58,IF($B$7-BX$7&lt;365*8/12,AM8*0.51,0))))))))+IF($B$7-BX$7&gt;365,0,IF($B$7-BX$7&gt;365*11/12,AM8*0.23,IF($B$7-BX$7&gt;365*10/12,AM8*0.3,IF($B$7-BX$7&gt;365*9/12,AM8*0.37,IF($B$7-BX$7&gt;365*8/12,AM8*0.44,0)))))</f>
        <v>922</v>
      </c>
      <c r="BY8" s="381">
        <f t="shared" ref="BY8:BY30" si="40">+IF($B$7-BY$7&lt;365/12,AN8,IF($B$7-BY$7&lt;365*2/12,AN8*0.93,IF($B$7-BY$7&lt;365*3/12,AN8*0.86,IF($B$7-BY$7&lt;365*4/12,AN8*0.79,IF($B$7-BY$7&lt;365*5/12,AN8*0.72,IF($B$7-BY$7&lt;365*6/12,AN8*0.65,IF($B$7-BY$7&lt;365*7/12,AN8*0.58,IF($B$7-BY$7&lt;365*8/12,AN8*0.51,0))))))))+IF($B$7-BY$7&gt;365,0,IF($B$7-BY$7&gt;365*11/12,AN8*0.23,IF($B$7-BY$7&gt;365*10/12,AN8*0.3,IF($B$7-BY$7&gt;365*9/12,AN8*0.37,IF($B$7-BY$7&gt;365*8/12,AN8*0.44,0)))))</f>
        <v>888</v>
      </c>
      <c r="BZ8" s="381">
        <f t="shared" ref="BZ8:BZ30" si="41">+IF($B$7-BZ$7&lt;365/12,AO8,IF($B$7-BZ$7&lt;365*2/12,AO8*0.93,IF($B$7-BZ$7&lt;365*3/12,AO8*0.86,IF($B$7-BZ$7&lt;365*4/12,AO8*0.79,IF($B$7-BZ$7&lt;365*5/12,AO8*0.72,IF($B$7-BZ$7&lt;365*6/12,AO8*0.65,IF($B$7-BZ$7&lt;365*7/12,AO8*0.58,IF($B$7-BZ$7&lt;365*8/12,AO8*0.51,0))))))))+IF($B$7-BZ$7&gt;365,0,IF($B$7-BZ$7&gt;365*11/12,AO8*0.23,IF($B$7-BZ$7&gt;365*10/12,AO8*0.3,IF($B$7-BZ$7&gt;365*9/12,AO8*0.37,IF($B$7-BZ$7&gt;365*8/12,AO8*0.44,0)))))</f>
        <v>0</v>
      </c>
      <c r="CA8" s="104">
        <f>SUM(AQ8:BZ8)-AQ8-AR8-AS8-AT8-AW8-AX8-AY8-BA8-BE8-BV8</f>
        <v>4746.74</v>
      </c>
      <c r="CB8" s="170">
        <f t="shared" ref="CB8:CB30" si="42">+AP8</f>
        <v>18</v>
      </c>
      <c r="CC8" s="68" t="str">
        <f t="shared" ref="CC8:CC34" si="43">+B8</f>
        <v>MARIA M TABLANTE</v>
      </c>
      <c r="CD8" s="68" t="str">
        <f t="shared" ref="CD8:CD34" si="44">+C8</f>
        <v>VAGC</v>
      </c>
      <c r="CE8" s="9">
        <v>1</v>
      </c>
      <c r="CF8" s="183">
        <f>+IF(CB8=0,0,IF(CB8&gt;8,CA8/8,CA8/CB8))</f>
        <v>593.34249999999997</v>
      </c>
    </row>
    <row r="9" spans="1:86" x14ac:dyDescent="0.2">
      <c r="A9" s="75">
        <f t="shared" ref="A9:A34" si="45">+IF(CA9&gt;0,+IF(CA9=CA8,A8,CE9)," ")</f>
        <v>2</v>
      </c>
      <c r="B9" s="26" t="s">
        <v>236</v>
      </c>
      <c r="C9" s="61" t="s">
        <v>107</v>
      </c>
      <c r="D9" s="96">
        <v>39857</v>
      </c>
      <c r="E9" s="86" t="str">
        <f t="shared" si="4"/>
        <v>PJUV</v>
      </c>
      <c r="F9" s="190"/>
      <c r="G9" s="190">
        <v>105</v>
      </c>
      <c r="H9" s="190"/>
      <c r="I9" s="190">
        <v>64</v>
      </c>
      <c r="J9" s="190">
        <v>28.8</v>
      </c>
      <c r="K9" s="190"/>
      <c r="L9" s="190"/>
      <c r="M9" s="190"/>
      <c r="N9" s="190"/>
      <c r="O9" s="190"/>
      <c r="P9" s="190"/>
      <c r="Q9" s="190">
        <v>212</v>
      </c>
      <c r="R9" s="190"/>
      <c r="S9" s="190">
        <v>404</v>
      </c>
      <c r="T9" s="190"/>
      <c r="U9" s="190"/>
      <c r="V9" s="190"/>
      <c r="W9" s="190"/>
      <c r="X9" s="190">
        <v>82</v>
      </c>
      <c r="Y9" s="190"/>
      <c r="Z9" s="190">
        <v>316</v>
      </c>
      <c r="AA9" s="190">
        <v>144</v>
      </c>
      <c r="AB9" s="190"/>
      <c r="AC9" s="190">
        <v>156</v>
      </c>
      <c r="AD9" s="190"/>
      <c r="AE9" s="190">
        <v>350</v>
      </c>
      <c r="AF9" s="190">
        <v>300</v>
      </c>
      <c r="AG9" s="190"/>
      <c r="AH9" s="190">
        <v>312</v>
      </c>
      <c r="AI9" s="190"/>
      <c r="AJ9" s="190"/>
      <c r="AK9" s="190"/>
      <c r="AL9" s="190"/>
      <c r="AM9" s="190">
        <v>174</v>
      </c>
      <c r="AN9" s="190"/>
      <c r="AO9" s="190"/>
      <c r="AP9" s="160">
        <f t="shared" si="5"/>
        <v>13</v>
      </c>
      <c r="AQ9" s="143">
        <f t="shared" si="6"/>
        <v>0</v>
      </c>
      <c r="AR9" s="230">
        <f t="shared" si="7"/>
        <v>31.5</v>
      </c>
      <c r="AS9" s="143">
        <f t="shared" si="8"/>
        <v>0</v>
      </c>
      <c r="AT9" s="230">
        <f t="shared" si="9"/>
        <v>23.68</v>
      </c>
      <c r="AU9" s="230">
        <f t="shared" si="10"/>
        <v>10.656000000000001</v>
      </c>
      <c r="AV9" s="143">
        <f t="shared" si="11"/>
        <v>0</v>
      </c>
      <c r="AW9" s="143">
        <f t="shared" si="12"/>
        <v>0</v>
      </c>
      <c r="AX9" s="143">
        <f t="shared" si="13"/>
        <v>0</v>
      </c>
      <c r="AY9" s="143">
        <f t="shared" si="14"/>
        <v>0</v>
      </c>
      <c r="AZ9" s="143">
        <f t="shared" si="15"/>
        <v>0</v>
      </c>
      <c r="BA9" s="143">
        <f t="shared" si="16"/>
        <v>0</v>
      </c>
      <c r="BB9" s="230">
        <f t="shared" si="17"/>
        <v>108.12</v>
      </c>
      <c r="BC9" s="143">
        <f t="shared" si="18"/>
        <v>0</v>
      </c>
      <c r="BD9" s="143">
        <f t="shared" si="19"/>
        <v>206.04</v>
      </c>
      <c r="BE9" s="143">
        <f t="shared" si="20"/>
        <v>0</v>
      </c>
      <c r="BF9" s="143">
        <f t="shared" si="21"/>
        <v>0</v>
      </c>
      <c r="BG9" s="143">
        <f t="shared" si="22"/>
        <v>0</v>
      </c>
      <c r="BH9" s="143">
        <f t="shared" si="23"/>
        <v>0</v>
      </c>
      <c r="BI9" s="230">
        <f t="shared" si="24"/>
        <v>53.300000000000004</v>
      </c>
      <c r="BJ9" s="383">
        <f t="shared" si="25"/>
        <v>0</v>
      </c>
      <c r="BK9" s="383">
        <f t="shared" si="26"/>
        <v>227.51999999999998</v>
      </c>
      <c r="BL9" s="383">
        <f t="shared" si="27"/>
        <v>113.76</v>
      </c>
      <c r="BM9" s="383">
        <f t="shared" si="28"/>
        <v>0</v>
      </c>
      <c r="BN9" s="383">
        <f t="shared" si="29"/>
        <v>134.16</v>
      </c>
      <c r="BO9" s="383">
        <f t="shared" si="30"/>
        <v>0</v>
      </c>
      <c r="BP9" s="383">
        <f t="shared" si="31"/>
        <v>301</v>
      </c>
      <c r="BQ9" s="383">
        <f t="shared" si="32"/>
        <v>258</v>
      </c>
      <c r="BR9" s="383">
        <f t="shared" si="33"/>
        <v>0</v>
      </c>
      <c r="BS9" s="383">
        <f t="shared" si="34"/>
        <v>290.16000000000003</v>
      </c>
      <c r="BT9" s="383">
        <f t="shared" si="35"/>
        <v>0</v>
      </c>
      <c r="BU9" s="383">
        <f t="shared" si="36"/>
        <v>0</v>
      </c>
      <c r="BV9" s="383">
        <f t="shared" si="37"/>
        <v>0</v>
      </c>
      <c r="BW9" s="383">
        <f t="shared" si="38"/>
        <v>0</v>
      </c>
      <c r="BX9" s="383">
        <f t="shared" si="39"/>
        <v>174</v>
      </c>
      <c r="BY9" s="383">
        <f t="shared" si="40"/>
        <v>0</v>
      </c>
      <c r="BZ9" s="383">
        <f t="shared" si="41"/>
        <v>0</v>
      </c>
      <c r="CA9" s="104">
        <f>SUM(AQ9:BZ9)-AR9-AU9-AT9-BB9-BI9</f>
        <v>1704.64</v>
      </c>
      <c r="CB9" s="160">
        <f t="shared" si="42"/>
        <v>13</v>
      </c>
      <c r="CC9" s="29" t="str">
        <f t="shared" si="43"/>
        <v>KAMILA PRIETO</v>
      </c>
      <c r="CD9" s="29" t="str">
        <f t="shared" si="44"/>
        <v>FVG</v>
      </c>
      <c r="CE9" s="9">
        <v>2</v>
      </c>
      <c r="CF9" s="183">
        <f t="shared" ref="CF9:CF34" si="46">+IF(CB9=0,0,IF(CB9&gt;8,CA9/8,CA9/CB9))</f>
        <v>213.08</v>
      </c>
    </row>
    <row r="10" spans="1:86" ht="14.25" x14ac:dyDescent="0.2">
      <c r="A10" s="75">
        <f t="shared" si="45"/>
        <v>3</v>
      </c>
      <c r="B10" s="26" t="s">
        <v>237</v>
      </c>
      <c r="C10" s="61" t="s">
        <v>113</v>
      </c>
      <c r="D10" s="179">
        <v>39838</v>
      </c>
      <c r="E10" s="86" t="str">
        <f t="shared" si="4"/>
        <v>PJUV</v>
      </c>
      <c r="F10" s="190">
        <v>120</v>
      </c>
      <c r="G10" s="190"/>
      <c r="H10" s="190"/>
      <c r="I10" s="190">
        <v>96</v>
      </c>
      <c r="J10" s="190">
        <v>87.5</v>
      </c>
      <c r="K10" s="190"/>
      <c r="L10" s="190"/>
      <c r="M10" s="190">
        <v>12.8</v>
      </c>
      <c r="N10" s="190"/>
      <c r="O10" s="190">
        <v>228</v>
      </c>
      <c r="P10" s="190"/>
      <c r="Q10" s="190">
        <v>128</v>
      </c>
      <c r="R10" s="190"/>
      <c r="S10" s="190"/>
      <c r="T10" s="190"/>
      <c r="U10" s="190">
        <v>180</v>
      </c>
      <c r="V10" s="190"/>
      <c r="W10" s="190"/>
      <c r="X10" s="190"/>
      <c r="Y10" s="190"/>
      <c r="Z10" s="190">
        <v>80</v>
      </c>
      <c r="AA10" s="190">
        <v>270</v>
      </c>
      <c r="AB10" s="190"/>
      <c r="AC10" s="190">
        <v>218</v>
      </c>
      <c r="AD10" s="190"/>
      <c r="AE10" s="190">
        <v>190</v>
      </c>
      <c r="AF10" s="190"/>
      <c r="AG10" s="190"/>
      <c r="AH10" s="190">
        <v>168</v>
      </c>
      <c r="AI10" s="190"/>
      <c r="AJ10" s="190">
        <v>280</v>
      </c>
      <c r="AK10" s="190"/>
      <c r="AL10" s="190"/>
      <c r="AM10" s="190">
        <v>270</v>
      </c>
      <c r="AN10" s="190">
        <v>252</v>
      </c>
      <c r="AO10" s="190"/>
      <c r="AP10" s="160">
        <f t="shared" si="5"/>
        <v>15</v>
      </c>
      <c r="AQ10" s="230">
        <f t="shared" si="6"/>
        <v>27.6</v>
      </c>
      <c r="AR10" s="143">
        <f t="shared" si="7"/>
        <v>0</v>
      </c>
      <c r="AS10" s="143">
        <f t="shared" si="8"/>
        <v>0</v>
      </c>
      <c r="AT10" s="230">
        <f t="shared" si="9"/>
        <v>35.519999999999996</v>
      </c>
      <c r="AU10" s="230">
        <f t="shared" si="10"/>
        <v>32.375</v>
      </c>
      <c r="AV10" s="306">
        <f t="shared" si="11"/>
        <v>0</v>
      </c>
      <c r="AW10" s="306">
        <f t="shared" si="12"/>
        <v>0</v>
      </c>
      <c r="AX10" s="230">
        <f t="shared" si="13"/>
        <v>5.6320000000000006</v>
      </c>
      <c r="AY10" s="143">
        <f t="shared" si="14"/>
        <v>0</v>
      </c>
      <c r="AZ10" s="143">
        <f t="shared" si="15"/>
        <v>100.32000000000001</v>
      </c>
      <c r="BA10" s="143">
        <f t="shared" si="16"/>
        <v>0</v>
      </c>
      <c r="BB10" s="230">
        <f t="shared" si="17"/>
        <v>65.28</v>
      </c>
      <c r="BC10" s="143">
        <f t="shared" si="18"/>
        <v>0</v>
      </c>
      <c r="BD10" s="143">
        <f t="shared" si="19"/>
        <v>0</v>
      </c>
      <c r="BE10" s="143">
        <f t="shared" si="20"/>
        <v>0</v>
      </c>
      <c r="BF10" s="230">
        <f t="shared" si="21"/>
        <v>91.8</v>
      </c>
      <c r="BG10" s="143">
        <f t="shared" si="22"/>
        <v>0</v>
      </c>
      <c r="BH10" s="143">
        <f t="shared" si="23"/>
        <v>0</v>
      </c>
      <c r="BI10" s="143">
        <f t="shared" si="24"/>
        <v>0</v>
      </c>
      <c r="BJ10" s="383">
        <f t="shared" si="25"/>
        <v>0</v>
      </c>
      <c r="BK10" s="382">
        <f t="shared" si="26"/>
        <v>57.599999999999994</v>
      </c>
      <c r="BL10" s="383">
        <f t="shared" si="27"/>
        <v>213.3</v>
      </c>
      <c r="BM10" s="383">
        <f t="shared" si="28"/>
        <v>0</v>
      </c>
      <c r="BN10" s="383">
        <f t="shared" si="29"/>
        <v>187.48</v>
      </c>
      <c r="BO10" s="383">
        <f t="shared" si="30"/>
        <v>0</v>
      </c>
      <c r="BP10" s="383">
        <f t="shared" si="31"/>
        <v>163.4</v>
      </c>
      <c r="BQ10" s="383">
        <f t="shared" si="32"/>
        <v>0</v>
      </c>
      <c r="BR10" s="383">
        <f t="shared" si="33"/>
        <v>0</v>
      </c>
      <c r="BS10" s="383">
        <f t="shared" si="34"/>
        <v>156.24</v>
      </c>
      <c r="BT10" s="383">
        <f t="shared" si="35"/>
        <v>0</v>
      </c>
      <c r="BU10" s="383">
        <f t="shared" si="36"/>
        <v>260.40000000000003</v>
      </c>
      <c r="BV10" s="383">
        <f t="shared" si="37"/>
        <v>0</v>
      </c>
      <c r="BW10" s="383">
        <f t="shared" si="38"/>
        <v>0</v>
      </c>
      <c r="BX10" s="383">
        <f t="shared" si="39"/>
        <v>270</v>
      </c>
      <c r="BY10" s="383">
        <f t="shared" si="40"/>
        <v>252</v>
      </c>
      <c r="BZ10" s="383">
        <f t="shared" si="41"/>
        <v>0</v>
      </c>
      <c r="CA10" s="104">
        <f>SUM(AQ10:BZ10)-AQ9-AT10-AU9-AX10-BB10-BF10-BK10</f>
        <v>1652.4590000000003</v>
      </c>
      <c r="CB10" s="160">
        <f t="shared" si="42"/>
        <v>15</v>
      </c>
      <c r="CC10" s="29" t="str">
        <f t="shared" si="43"/>
        <v>MICHELLE BARRIOS</v>
      </c>
      <c r="CD10" s="29" t="str">
        <f t="shared" si="44"/>
        <v>LCC</v>
      </c>
      <c r="CE10" s="9">
        <v>3</v>
      </c>
      <c r="CF10" s="183">
        <f t="shared" si="46"/>
        <v>206.55737500000004</v>
      </c>
    </row>
    <row r="11" spans="1:86" x14ac:dyDescent="0.2">
      <c r="A11" s="75">
        <f t="shared" si="45"/>
        <v>4</v>
      </c>
      <c r="B11" s="26" t="s">
        <v>241</v>
      </c>
      <c r="C11" s="61" t="s">
        <v>242</v>
      </c>
      <c r="D11" s="96">
        <v>39449</v>
      </c>
      <c r="E11" s="86" t="str">
        <f t="shared" si="4"/>
        <v>PJUV</v>
      </c>
      <c r="F11" s="190"/>
      <c r="G11" s="190">
        <v>220</v>
      </c>
      <c r="H11" s="190"/>
      <c r="I11" s="190">
        <v>248</v>
      </c>
      <c r="J11" s="190"/>
      <c r="K11" s="190">
        <v>40</v>
      </c>
      <c r="L11" s="190"/>
      <c r="M11" s="190">
        <v>206</v>
      </c>
      <c r="N11" s="190">
        <v>96</v>
      </c>
      <c r="O11" s="190"/>
      <c r="P11" s="190">
        <v>96</v>
      </c>
      <c r="Q11" s="190"/>
      <c r="R11" s="190"/>
      <c r="S11" s="190"/>
      <c r="T11" s="190"/>
      <c r="U11" s="190">
        <v>160</v>
      </c>
      <c r="V11" s="190"/>
      <c r="W11" s="190"/>
      <c r="X11" s="190"/>
      <c r="Y11" s="190"/>
      <c r="Z11" s="190"/>
      <c r="AA11" s="190"/>
      <c r="AB11" s="190">
        <v>40</v>
      </c>
      <c r="AC11" s="190"/>
      <c r="AD11" s="190"/>
      <c r="AE11" s="190">
        <v>270</v>
      </c>
      <c r="AF11" s="190"/>
      <c r="AG11" s="190"/>
      <c r="AH11" s="190">
        <v>168</v>
      </c>
      <c r="AI11" s="190">
        <v>144</v>
      </c>
      <c r="AJ11" s="190"/>
      <c r="AK11" s="190"/>
      <c r="AL11" s="190"/>
      <c r="AM11" s="190"/>
      <c r="AN11" s="190"/>
      <c r="AO11" s="190"/>
      <c r="AP11" s="160">
        <f t="shared" si="5"/>
        <v>11</v>
      </c>
      <c r="AQ11" s="143">
        <f t="shared" si="6"/>
        <v>0</v>
      </c>
      <c r="AR11" s="143">
        <f t="shared" si="7"/>
        <v>66</v>
      </c>
      <c r="AS11" s="143">
        <f t="shared" si="8"/>
        <v>0</v>
      </c>
      <c r="AT11" s="143">
        <f t="shared" si="9"/>
        <v>91.76</v>
      </c>
      <c r="AU11" s="143">
        <f t="shared" si="10"/>
        <v>0</v>
      </c>
      <c r="AV11" s="230">
        <f t="shared" si="11"/>
        <v>14.8</v>
      </c>
      <c r="AW11" s="143">
        <f t="shared" si="12"/>
        <v>0</v>
      </c>
      <c r="AX11" s="143">
        <f t="shared" si="13"/>
        <v>90.64</v>
      </c>
      <c r="AY11" s="230">
        <f t="shared" si="14"/>
        <v>42.24</v>
      </c>
      <c r="AZ11" s="143">
        <f t="shared" si="15"/>
        <v>0</v>
      </c>
      <c r="BA11" s="143">
        <f t="shared" si="16"/>
        <v>48.96</v>
      </c>
      <c r="BB11" s="143">
        <f t="shared" si="17"/>
        <v>0</v>
      </c>
      <c r="BC11" s="143">
        <f t="shared" si="18"/>
        <v>0</v>
      </c>
      <c r="BD11" s="143">
        <f t="shared" si="19"/>
        <v>0</v>
      </c>
      <c r="BE11" s="143">
        <f t="shared" si="20"/>
        <v>0</v>
      </c>
      <c r="BF11" s="143">
        <f t="shared" si="21"/>
        <v>81.599999999999994</v>
      </c>
      <c r="BG11" s="143">
        <f t="shared" si="22"/>
        <v>0</v>
      </c>
      <c r="BH11" s="143">
        <f t="shared" si="23"/>
        <v>0</v>
      </c>
      <c r="BI11" s="143">
        <f t="shared" si="24"/>
        <v>0</v>
      </c>
      <c r="BJ11" s="383">
        <f t="shared" si="25"/>
        <v>0</v>
      </c>
      <c r="BK11" s="383">
        <f t="shared" si="26"/>
        <v>0</v>
      </c>
      <c r="BL11" s="383">
        <f t="shared" si="27"/>
        <v>0</v>
      </c>
      <c r="BM11" s="382">
        <f t="shared" si="28"/>
        <v>34.4</v>
      </c>
      <c r="BN11" s="383">
        <f t="shared" si="29"/>
        <v>0</v>
      </c>
      <c r="BO11" s="383">
        <f t="shared" si="30"/>
        <v>0</v>
      </c>
      <c r="BP11" s="383">
        <f t="shared" si="31"/>
        <v>232.2</v>
      </c>
      <c r="BQ11" s="383">
        <f t="shared" si="32"/>
        <v>0</v>
      </c>
      <c r="BR11" s="383">
        <f t="shared" si="33"/>
        <v>0</v>
      </c>
      <c r="BS11" s="383">
        <f t="shared" si="34"/>
        <v>156.24</v>
      </c>
      <c r="BT11" s="383">
        <f t="shared" si="35"/>
        <v>133.92000000000002</v>
      </c>
      <c r="BU11" s="383">
        <f t="shared" si="36"/>
        <v>0</v>
      </c>
      <c r="BV11" s="383">
        <f t="shared" si="37"/>
        <v>0</v>
      </c>
      <c r="BW11" s="383">
        <f t="shared" si="38"/>
        <v>0</v>
      </c>
      <c r="BX11" s="383">
        <f t="shared" si="39"/>
        <v>0</v>
      </c>
      <c r="BY11" s="383">
        <f t="shared" si="40"/>
        <v>0</v>
      </c>
      <c r="BZ11" s="383">
        <f t="shared" si="41"/>
        <v>0</v>
      </c>
      <c r="CA11" s="104">
        <f>SUM(AQ11:BZ11)-AV11-AY11-BM11</f>
        <v>901.32</v>
      </c>
      <c r="CB11" s="160">
        <f t="shared" si="42"/>
        <v>11</v>
      </c>
      <c r="CC11" s="29" t="str">
        <f t="shared" si="43"/>
        <v>ANDREA GONZALEZ</v>
      </c>
      <c r="CD11" s="29" t="str">
        <f t="shared" si="44"/>
        <v>IZZZ</v>
      </c>
      <c r="CE11" s="9">
        <v>4</v>
      </c>
      <c r="CF11" s="183">
        <f t="shared" si="46"/>
        <v>112.66500000000001</v>
      </c>
    </row>
    <row r="12" spans="1:86" x14ac:dyDescent="0.2">
      <c r="A12" s="75">
        <f t="shared" si="45"/>
        <v>5</v>
      </c>
      <c r="B12" s="26" t="s">
        <v>243</v>
      </c>
      <c r="C12" s="61" t="s">
        <v>142</v>
      </c>
      <c r="D12" s="355">
        <v>39951</v>
      </c>
      <c r="E12" s="86" t="str">
        <f t="shared" si="4"/>
        <v>PJUV</v>
      </c>
      <c r="F12" s="190"/>
      <c r="G12" s="190"/>
      <c r="H12" s="190"/>
      <c r="I12" s="190">
        <v>80</v>
      </c>
      <c r="J12" s="190">
        <v>174</v>
      </c>
      <c r="K12" s="190"/>
      <c r="L12" s="190">
        <v>96</v>
      </c>
      <c r="M12" s="190">
        <v>62</v>
      </c>
      <c r="N12" s="190"/>
      <c r="O12" s="190">
        <v>302</v>
      </c>
      <c r="P12" s="190"/>
      <c r="Q12" s="190"/>
      <c r="R12" s="190"/>
      <c r="S12" s="190"/>
      <c r="T12" s="190"/>
      <c r="U12" s="190"/>
      <c r="V12" s="190">
        <v>48</v>
      </c>
      <c r="W12" s="190"/>
      <c r="X12" s="190">
        <v>55.6</v>
      </c>
      <c r="Y12" s="190"/>
      <c r="Z12" s="190">
        <v>132</v>
      </c>
      <c r="AA12" s="190"/>
      <c r="AB12" s="190"/>
      <c r="AC12" s="190"/>
      <c r="AD12" s="190">
        <v>326</v>
      </c>
      <c r="AE12" s="190"/>
      <c r="AF12" s="190"/>
      <c r="AG12" s="190"/>
      <c r="AH12" s="190"/>
      <c r="AI12" s="190"/>
      <c r="AJ12" s="190">
        <v>160</v>
      </c>
      <c r="AK12" s="190"/>
      <c r="AL12" s="190"/>
      <c r="AM12" s="190"/>
      <c r="AN12" s="190"/>
      <c r="AO12" s="190"/>
      <c r="AP12" s="160">
        <f t="shared" si="5"/>
        <v>10</v>
      </c>
      <c r="AQ12" s="233">
        <f t="shared" si="6"/>
        <v>0</v>
      </c>
      <c r="AR12" s="233">
        <f t="shared" si="7"/>
        <v>0</v>
      </c>
      <c r="AS12" s="233">
        <f t="shared" si="8"/>
        <v>0</v>
      </c>
      <c r="AT12" s="233">
        <f t="shared" si="9"/>
        <v>29.6</v>
      </c>
      <c r="AU12" s="233">
        <f t="shared" si="10"/>
        <v>64.38</v>
      </c>
      <c r="AV12" s="233">
        <f t="shared" si="11"/>
        <v>0</v>
      </c>
      <c r="AW12" s="233">
        <f t="shared" si="12"/>
        <v>42.24</v>
      </c>
      <c r="AX12" s="230">
        <f t="shared" si="13"/>
        <v>27.28</v>
      </c>
      <c r="AY12" s="143">
        <f t="shared" si="14"/>
        <v>0</v>
      </c>
      <c r="AZ12" s="233">
        <f t="shared" si="15"/>
        <v>132.88</v>
      </c>
      <c r="BA12" s="233">
        <f t="shared" si="16"/>
        <v>0</v>
      </c>
      <c r="BB12" s="233">
        <f t="shared" si="17"/>
        <v>0</v>
      </c>
      <c r="BC12" s="233">
        <f t="shared" si="18"/>
        <v>0</v>
      </c>
      <c r="BD12" s="233">
        <f t="shared" si="19"/>
        <v>0</v>
      </c>
      <c r="BE12" s="233">
        <f t="shared" si="20"/>
        <v>0</v>
      </c>
      <c r="BF12" s="233">
        <f t="shared" si="21"/>
        <v>0</v>
      </c>
      <c r="BG12" s="230">
        <f t="shared" si="22"/>
        <v>27.839999999999996</v>
      </c>
      <c r="BH12" s="233">
        <f t="shared" si="23"/>
        <v>0</v>
      </c>
      <c r="BI12" s="233">
        <f t="shared" si="24"/>
        <v>36.14</v>
      </c>
      <c r="BJ12" s="381">
        <f t="shared" si="25"/>
        <v>0</v>
      </c>
      <c r="BK12" s="381">
        <f t="shared" si="26"/>
        <v>95.039999999999992</v>
      </c>
      <c r="BL12" s="381">
        <f t="shared" si="27"/>
        <v>0</v>
      </c>
      <c r="BM12" s="381">
        <f t="shared" si="28"/>
        <v>0</v>
      </c>
      <c r="BN12" s="381">
        <f t="shared" si="29"/>
        <v>0</v>
      </c>
      <c r="BO12" s="381">
        <f t="shared" si="30"/>
        <v>280.36</v>
      </c>
      <c r="BP12" s="381">
        <f t="shared" si="31"/>
        <v>0</v>
      </c>
      <c r="BQ12" s="381">
        <f t="shared" si="32"/>
        <v>0</v>
      </c>
      <c r="BR12" s="381">
        <f t="shared" si="33"/>
        <v>0</v>
      </c>
      <c r="BS12" s="381">
        <f t="shared" si="34"/>
        <v>0</v>
      </c>
      <c r="BT12" s="381">
        <f t="shared" si="35"/>
        <v>0</v>
      </c>
      <c r="BU12" s="381">
        <f t="shared" si="36"/>
        <v>148.80000000000001</v>
      </c>
      <c r="BV12" s="381">
        <f t="shared" si="37"/>
        <v>0</v>
      </c>
      <c r="BW12" s="381">
        <f t="shared" si="38"/>
        <v>0</v>
      </c>
      <c r="BX12" s="381">
        <f t="shared" si="39"/>
        <v>0</v>
      </c>
      <c r="BY12" s="381">
        <f t="shared" si="40"/>
        <v>0</v>
      </c>
      <c r="BZ12" s="381">
        <f t="shared" si="41"/>
        <v>0</v>
      </c>
      <c r="CA12" s="104">
        <f>SUM(AQ12:BZ12)-AX12--BG12</f>
        <v>885.12</v>
      </c>
      <c r="CB12" s="160">
        <f t="shared" si="42"/>
        <v>10</v>
      </c>
      <c r="CC12" s="29" t="str">
        <f t="shared" si="43"/>
        <v>MARIAANGELES LOZADA</v>
      </c>
      <c r="CD12" s="29" t="str">
        <f t="shared" si="44"/>
        <v>LSGC</v>
      </c>
      <c r="CE12" s="9">
        <v>5</v>
      </c>
      <c r="CF12" s="183">
        <f t="shared" si="46"/>
        <v>110.64</v>
      </c>
    </row>
    <row r="13" spans="1:86" ht="14.25" x14ac:dyDescent="0.2">
      <c r="A13" s="75">
        <f t="shared" si="45"/>
        <v>6</v>
      </c>
      <c r="B13" s="27" t="s">
        <v>250</v>
      </c>
      <c r="C13" s="61" t="s">
        <v>251</v>
      </c>
      <c r="D13" s="96">
        <v>39790</v>
      </c>
      <c r="E13" s="86" t="str">
        <f t="shared" si="4"/>
        <v>PJUV</v>
      </c>
      <c r="F13" s="190"/>
      <c r="G13" s="190"/>
      <c r="H13" s="190"/>
      <c r="I13" s="190"/>
      <c r="J13" s="190">
        <v>112</v>
      </c>
      <c r="K13" s="190"/>
      <c r="L13" s="190">
        <v>60</v>
      </c>
      <c r="M13" s="190">
        <v>49.2</v>
      </c>
      <c r="N13" s="190"/>
      <c r="O13" s="190"/>
      <c r="P13" s="190">
        <v>80</v>
      </c>
      <c r="Q13" s="190"/>
      <c r="R13" s="190">
        <v>104</v>
      </c>
      <c r="S13" s="190"/>
      <c r="T13" s="190"/>
      <c r="U13" s="190">
        <v>330</v>
      </c>
      <c r="V13" s="190">
        <v>80</v>
      </c>
      <c r="W13" s="190"/>
      <c r="X13" s="190"/>
      <c r="Y13" s="190"/>
      <c r="Z13" s="190"/>
      <c r="AA13" s="190"/>
      <c r="AB13" s="190">
        <v>50</v>
      </c>
      <c r="AC13" s="190"/>
      <c r="AD13" s="190"/>
      <c r="AE13" s="190">
        <v>190</v>
      </c>
      <c r="AF13" s="190"/>
      <c r="AG13" s="190"/>
      <c r="AH13" s="190">
        <v>90</v>
      </c>
      <c r="AI13" s="190"/>
      <c r="AJ13" s="190"/>
      <c r="AK13" s="190"/>
      <c r="AL13" s="190"/>
      <c r="AM13" s="190">
        <v>68.8</v>
      </c>
      <c r="AN13" s="190"/>
      <c r="AO13" s="190"/>
      <c r="AP13" s="160">
        <f t="shared" si="5"/>
        <v>11</v>
      </c>
      <c r="AQ13" s="143">
        <f t="shared" si="6"/>
        <v>0</v>
      </c>
      <c r="AR13" s="143">
        <f t="shared" si="7"/>
        <v>0</v>
      </c>
      <c r="AS13" s="143">
        <f t="shared" si="8"/>
        <v>0</v>
      </c>
      <c r="AT13" s="143">
        <f t="shared" si="9"/>
        <v>0</v>
      </c>
      <c r="AU13" s="143">
        <f t="shared" si="10"/>
        <v>41.44</v>
      </c>
      <c r="AV13" s="306">
        <f t="shared" si="11"/>
        <v>0</v>
      </c>
      <c r="AW13" s="314">
        <f t="shared" si="12"/>
        <v>26.4</v>
      </c>
      <c r="AX13" s="230">
        <f t="shared" si="13"/>
        <v>21.648</v>
      </c>
      <c r="AY13" s="143">
        <f t="shared" si="14"/>
        <v>0</v>
      </c>
      <c r="AZ13" s="143">
        <f t="shared" si="15"/>
        <v>0</v>
      </c>
      <c r="BA13" s="230">
        <f t="shared" si="16"/>
        <v>40.799999999999997</v>
      </c>
      <c r="BB13" s="143">
        <f t="shared" si="17"/>
        <v>0</v>
      </c>
      <c r="BC13" s="143">
        <f t="shared" si="18"/>
        <v>53.04</v>
      </c>
      <c r="BD13" s="143">
        <f t="shared" si="19"/>
        <v>0</v>
      </c>
      <c r="BE13" s="143">
        <f t="shared" si="20"/>
        <v>0</v>
      </c>
      <c r="BF13" s="143">
        <f t="shared" si="21"/>
        <v>168.3</v>
      </c>
      <c r="BG13" s="143">
        <f t="shared" si="22"/>
        <v>46.4</v>
      </c>
      <c r="BH13" s="143">
        <f t="shared" si="23"/>
        <v>0</v>
      </c>
      <c r="BI13" s="143">
        <f t="shared" si="24"/>
        <v>0</v>
      </c>
      <c r="BJ13" s="383">
        <f t="shared" si="25"/>
        <v>0</v>
      </c>
      <c r="BK13" s="383">
        <f t="shared" si="26"/>
        <v>0</v>
      </c>
      <c r="BL13" s="383">
        <f t="shared" si="27"/>
        <v>0</v>
      </c>
      <c r="BM13" s="383">
        <f t="shared" si="28"/>
        <v>43</v>
      </c>
      <c r="BN13" s="383">
        <f t="shared" si="29"/>
        <v>0</v>
      </c>
      <c r="BO13" s="383">
        <f t="shared" si="30"/>
        <v>0</v>
      </c>
      <c r="BP13" s="383">
        <f t="shared" si="31"/>
        <v>163.4</v>
      </c>
      <c r="BQ13" s="383">
        <f t="shared" si="32"/>
        <v>0</v>
      </c>
      <c r="BR13" s="383">
        <f t="shared" si="33"/>
        <v>0</v>
      </c>
      <c r="BS13" s="383">
        <f t="shared" si="34"/>
        <v>83.7</v>
      </c>
      <c r="BT13" s="383">
        <f t="shared" si="35"/>
        <v>0</v>
      </c>
      <c r="BU13" s="383">
        <f t="shared" si="36"/>
        <v>0</v>
      </c>
      <c r="BV13" s="383">
        <f t="shared" si="37"/>
        <v>0</v>
      </c>
      <c r="BW13" s="383">
        <f t="shared" si="38"/>
        <v>0</v>
      </c>
      <c r="BX13" s="383">
        <f t="shared" si="39"/>
        <v>68.8</v>
      </c>
      <c r="BY13" s="383">
        <f t="shared" si="40"/>
        <v>0</v>
      </c>
      <c r="BZ13" s="383">
        <f t="shared" si="41"/>
        <v>0</v>
      </c>
      <c r="CA13" s="104">
        <f>SUM(AQ13:BZ13)-AX13-AW13-BA13</f>
        <v>668.08</v>
      </c>
      <c r="CB13" s="160">
        <f t="shared" si="42"/>
        <v>11</v>
      </c>
      <c r="CC13" s="29" t="str">
        <f t="shared" si="43"/>
        <v>ISABELLA FLORES Z</v>
      </c>
      <c r="CD13" s="29" t="str">
        <f t="shared" si="44"/>
        <v>CSV</v>
      </c>
      <c r="CE13" s="9">
        <v>6</v>
      </c>
      <c r="CF13" s="183">
        <f t="shared" si="46"/>
        <v>83.51</v>
      </c>
    </row>
    <row r="14" spans="1:86" x14ac:dyDescent="0.2">
      <c r="A14" s="75">
        <f t="shared" si="45"/>
        <v>7</v>
      </c>
      <c r="B14" s="25" t="s">
        <v>253</v>
      </c>
      <c r="C14" s="74" t="s">
        <v>113</v>
      </c>
      <c r="D14" s="343">
        <v>39686</v>
      </c>
      <c r="E14" s="86" t="str">
        <f t="shared" si="4"/>
        <v>PJUV</v>
      </c>
      <c r="F14" s="190"/>
      <c r="G14" s="190"/>
      <c r="H14" s="190"/>
      <c r="I14" s="190">
        <v>48</v>
      </c>
      <c r="J14" s="190"/>
      <c r="K14" s="190"/>
      <c r="L14" s="190"/>
      <c r="M14" s="190"/>
      <c r="N14" s="190"/>
      <c r="O14" s="190">
        <v>48</v>
      </c>
      <c r="P14" s="190"/>
      <c r="Q14" s="190">
        <v>96</v>
      </c>
      <c r="R14" s="190"/>
      <c r="S14" s="190">
        <v>96</v>
      </c>
      <c r="T14" s="190"/>
      <c r="U14" s="190"/>
      <c r="V14" s="190"/>
      <c r="W14" s="190"/>
      <c r="X14" s="190"/>
      <c r="Y14" s="190"/>
      <c r="Z14" s="190">
        <v>36</v>
      </c>
      <c r="AA14" s="190"/>
      <c r="AB14" s="190"/>
      <c r="AC14" s="190"/>
      <c r="AD14" s="190"/>
      <c r="AE14" s="190"/>
      <c r="AF14" s="190"/>
      <c r="AG14" s="190"/>
      <c r="AH14" s="190">
        <v>64</v>
      </c>
      <c r="AI14" s="190"/>
      <c r="AJ14" s="190">
        <v>100</v>
      </c>
      <c r="AK14" s="190"/>
      <c r="AL14" s="190"/>
      <c r="AM14" s="190">
        <v>55.6</v>
      </c>
      <c r="AN14" s="190"/>
      <c r="AO14" s="190"/>
      <c r="AP14" s="160">
        <f t="shared" si="5"/>
        <v>8</v>
      </c>
      <c r="AQ14" s="143">
        <f t="shared" si="6"/>
        <v>0</v>
      </c>
      <c r="AR14" s="143">
        <f t="shared" si="7"/>
        <v>0</v>
      </c>
      <c r="AS14" s="143">
        <f t="shared" si="8"/>
        <v>0</v>
      </c>
      <c r="AT14" s="143">
        <f t="shared" si="9"/>
        <v>17.759999999999998</v>
      </c>
      <c r="AU14" s="143">
        <f t="shared" si="10"/>
        <v>0</v>
      </c>
      <c r="AV14" s="143">
        <f t="shared" si="11"/>
        <v>0</v>
      </c>
      <c r="AW14" s="143">
        <f t="shared" si="12"/>
        <v>0</v>
      </c>
      <c r="AX14" s="143">
        <f t="shared" si="13"/>
        <v>0</v>
      </c>
      <c r="AY14" s="143">
        <f t="shared" si="14"/>
        <v>0</v>
      </c>
      <c r="AZ14" s="143">
        <f t="shared" si="15"/>
        <v>21.12</v>
      </c>
      <c r="BA14" s="143">
        <f t="shared" si="16"/>
        <v>0</v>
      </c>
      <c r="BB14" s="143">
        <f t="shared" si="17"/>
        <v>48.96</v>
      </c>
      <c r="BC14" s="143">
        <f t="shared" si="18"/>
        <v>0</v>
      </c>
      <c r="BD14" s="143">
        <f t="shared" si="19"/>
        <v>48.96</v>
      </c>
      <c r="BE14" s="143">
        <f t="shared" si="20"/>
        <v>0</v>
      </c>
      <c r="BF14" s="143">
        <f t="shared" si="21"/>
        <v>0</v>
      </c>
      <c r="BG14" s="143">
        <f t="shared" si="22"/>
        <v>0</v>
      </c>
      <c r="BH14" s="143">
        <f t="shared" si="23"/>
        <v>0</v>
      </c>
      <c r="BI14" s="143">
        <f t="shared" si="24"/>
        <v>0</v>
      </c>
      <c r="BJ14" s="383">
        <f t="shared" si="25"/>
        <v>0</v>
      </c>
      <c r="BK14" s="383">
        <f t="shared" si="26"/>
        <v>25.919999999999998</v>
      </c>
      <c r="BL14" s="383">
        <f t="shared" si="27"/>
        <v>0</v>
      </c>
      <c r="BM14" s="383">
        <f t="shared" si="28"/>
        <v>0</v>
      </c>
      <c r="BN14" s="383">
        <f t="shared" si="29"/>
        <v>0</v>
      </c>
      <c r="BO14" s="383">
        <f t="shared" si="30"/>
        <v>0</v>
      </c>
      <c r="BP14" s="383">
        <f t="shared" si="31"/>
        <v>0</v>
      </c>
      <c r="BQ14" s="383">
        <f t="shared" si="32"/>
        <v>0</v>
      </c>
      <c r="BR14" s="383">
        <f t="shared" si="33"/>
        <v>0</v>
      </c>
      <c r="BS14" s="383">
        <f t="shared" si="34"/>
        <v>59.52</v>
      </c>
      <c r="BT14" s="383">
        <f t="shared" si="35"/>
        <v>0</v>
      </c>
      <c r="BU14" s="383">
        <f t="shared" si="36"/>
        <v>93</v>
      </c>
      <c r="BV14" s="383">
        <f t="shared" si="37"/>
        <v>0</v>
      </c>
      <c r="BW14" s="383">
        <f t="shared" si="38"/>
        <v>0</v>
      </c>
      <c r="BX14" s="383">
        <f t="shared" si="39"/>
        <v>55.6</v>
      </c>
      <c r="BY14" s="383">
        <f t="shared" si="40"/>
        <v>0</v>
      </c>
      <c r="BZ14" s="383">
        <f t="shared" si="41"/>
        <v>0</v>
      </c>
      <c r="CA14" s="104">
        <f t="shared" ref="CA14:CA30" si="47">SUM(AQ14:BZ14)</f>
        <v>370.84000000000003</v>
      </c>
      <c r="CB14" s="160">
        <f t="shared" si="42"/>
        <v>8</v>
      </c>
      <c r="CC14" s="29" t="str">
        <f t="shared" si="43"/>
        <v>FABIANA BRACO</v>
      </c>
      <c r="CD14" s="29" t="str">
        <f t="shared" si="44"/>
        <v>LCC</v>
      </c>
      <c r="CE14" s="9">
        <v>7</v>
      </c>
      <c r="CF14" s="183">
        <f t="shared" si="46"/>
        <v>46.355000000000004</v>
      </c>
    </row>
    <row r="15" spans="1:86" x14ac:dyDescent="0.2">
      <c r="A15" s="75">
        <f t="shared" si="45"/>
        <v>8</v>
      </c>
      <c r="B15" s="26" t="s">
        <v>249</v>
      </c>
      <c r="C15" s="61" t="s">
        <v>132</v>
      </c>
      <c r="D15" s="96">
        <v>39524</v>
      </c>
      <c r="E15" s="86" t="str">
        <f t="shared" si="4"/>
        <v>PJUV</v>
      </c>
      <c r="F15" s="190"/>
      <c r="G15" s="190"/>
      <c r="H15" s="190"/>
      <c r="I15" s="190">
        <v>32</v>
      </c>
      <c r="J15" s="190"/>
      <c r="K15" s="190"/>
      <c r="L15" s="190"/>
      <c r="M15" s="190"/>
      <c r="N15" s="190"/>
      <c r="O15" s="190">
        <v>96</v>
      </c>
      <c r="P15" s="190"/>
      <c r="Q15" s="190">
        <v>80</v>
      </c>
      <c r="R15" s="190"/>
      <c r="S15" s="190"/>
      <c r="T15" s="190"/>
      <c r="U15" s="190"/>
      <c r="V15" s="190"/>
      <c r="W15" s="190"/>
      <c r="X15" s="190"/>
      <c r="Y15" s="190"/>
      <c r="Z15" s="190">
        <v>48</v>
      </c>
      <c r="AA15" s="190"/>
      <c r="AB15" s="190"/>
      <c r="AC15" s="190">
        <v>25.6</v>
      </c>
      <c r="AD15" s="190"/>
      <c r="AE15" s="190"/>
      <c r="AF15" s="190"/>
      <c r="AG15" s="190"/>
      <c r="AH15" s="190"/>
      <c r="AI15" s="190"/>
      <c r="AJ15" s="190">
        <v>120</v>
      </c>
      <c r="AK15" s="190"/>
      <c r="AL15" s="190"/>
      <c r="AM15" s="190"/>
      <c r="AN15" s="190"/>
      <c r="AO15" s="190"/>
      <c r="AP15" s="160">
        <f t="shared" si="5"/>
        <v>6</v>
      </c>
      <c r="AQ15" s="143">
        <f t="shared" si="6"/>
        <v>0</v>
      </c>
      <c r="AR15" s="143">
        <f t="shared" si="7"/>
        <v>0</v>
      </c>
      <c r="AS15" s="143">
        <f t="shared" si="8"/>
        <v>0</v>
      </c>
      <c r="AT15" s="143">
        <f t="shared" si="9"/>
        <v>11.84</v>
      </c>
      <c r="AU15" s="143">
        <f t="shared" si="10"/>
        <v>0</v>
      </c>
      <c r="AV15" s="143">
        <f t="shared" si="11"/>
        <v>0</v>
      </c>
      <c r="AW15" s="143">
        <f t="shared" si="12"/>
        <v>0</v>
      </c>
      <c r="AX15" s="143">
        <f t="shared" si="13"/>
        <v>0</v>
      </c>
      <c r="AY15" s="143">
        <f t="shared" si="14"/>
        <v>0</v>
      </c>
      <c r="AZ15" s="143">
        <f t="shared" si="15"/>
        <v>42.24</v>
      </c>
      <c r="BA15" s="143">
        <f t="shared" si="16"/>
        <v>0</v>
      </c>
      <c r="BB15" s="143">
        <f t="shared" si="17"/>
        <v>40.799999999999997</v>
      </c>
      <c r="BC15" s="143">
        <f t="shared" si="18"/>
        <v>0</v>
      </c>
      <c r="BD15" s="143">
        <f t="shared" si="19"/>
        <v>0</v>
      </c>
      <c r="BE15" s="143">
        <f t="shared" si="20"/>
        <v>0</v>
      </c>
      <c r="BF15" s="143">
        <f t="shared" si="21"/>
        <v>0</v>
      </c>
      <c r="BG15" s="143">
        <f t="shared" si="22"/>
        <v>0</v>
      </c>
      <c r="BH15" s="143">
        <f t="shared" si="23"/>
        <v>0</v>
      </c>
      <c r="BI15" s="143">
        <f t="shared" si="24"/>
        <v>0</v>
      </c>
      <c r="BJ15" s="383">
        <f t="shared" si="25"/>
        <v>0</v>
      </c>
      <c r="BK15" s="383">
        <f t="shared" si="26"/>
        <v>34.56</v>
      </c>
      <c r="BL15" s="383">
        <f t="shared" si="27"/>
        <v>0</v>
      </c>
      <c r="BM15" s="383">
        <f t="shared" si="28"/>
        <v>0</v>
      </c>
      <c r="BN15" s="383">
        <f t="shared" si="29"/>
        <v>22.016000000000002</v>
      </c>
      <c r="BO15" s="383">
        <f t="shared" si="30"/>
        <v>0</v>
      </c>
      <c r="BP15" s="383">
        <f t="shared" si="31"/>
        <v>0</v>
      </c>
      <c r="BQ15" s="383">
        <f t="shared" si="32"/>
        <v>0</v>
      </c>
      <c r="BR15" s="383">
        <f t="shared" si="33"/>
        <v>0</v>
      </c>
      <c r="BS15" s="383">
        <f t="shared" si="34"/>
        <v>0</v>
      </c>
      <c r="BT15" s="383">
        <f t="shared" si="35"/>
        <v>0</v>
      </c>
      <c r="BU15" s="383">
        <f t="shared" si="36"/>
        <v>111.60000000000001</v>
      </c>
      <c r="BV15" s="383">
        <f t="shared" si="37"/>
        <v>0</v>
      </c>
      <c r="BW15" s="383">
        <f t="shared" si="38"/>
        <v>0</v>
      </c>
      <c r="BX15" s="383">
        <f t="shared" si="39"/>
        <v>0</v>
      </c>
      <c r="BY15" s="383">
        <f t="shared" si="40"/>
        <v>0</v>
      </c>
      <c r="BZ15" s="383">
        <f t="shared" si="41"/>
        <v>0</v>
      </c>
      <c r="CA15" s="104">
        <f t="shared" si="47"/>
        <v>263.05599999999998</v>
      </c>
      <c r="CB15" s="160">
        <f t="shared" si="42"/>
        <v>6</v>
      </c>
      <c r="CC15" s="29" t="str">
        <f t="shared" si="43"/>
        <v>IVANNA V ALVAREZ</v>
      </c>
      <c r="CD15" s="29" t="str">
        <f t="shared" si="44"/>
        <v>BGC</v>
      </c>
      <c r="CE15" s="9">
        <v>8</v>
      </c>
      <c r="CF15" s="183">
        <f t="shared" si="46"/>
        <v>43.842666666666666</v>
      </c>
    </row>
    <row r="16" spans="1:86" x14ac:dyDescent="0.2">
      <c r="A16" s="75">
        <f t="shared" si="45"/>
        <v>9</v>
      </c>
      <c r="B16" s="26" t="s">
        <v>265</v>
      </c>
      <c r="C16" s="61" t="s">
        <v>142</v>
      </c>
      <c r="D16" s="179">
        <v>39853</v>
      </c>
      <c r="E16" s="86" t="str">
        <f t="shared" si="4"/>
        <v>PJUV</v>
      </c>
      <c r="F16" s="190"/>
      <c r="G16" s="190"/>
      <c r="H16" s="190"/>
      <c r="I16" s="190"/>
      <c r="J16" s="190"/>
      <c r="K16" s="190"/>
      <c r="L16" s="190">
        <v>72</v>
      </c>
      <c r="M16" s="190">
        <v>9.6</v>
      </c>
      <c r="N16" s="190"/>
      <c r="O16" s="190"/>
      <c r="P16" s="190"/>
      <c r="Q16" s="190"/>
      <c r="R16" s="190"/>
      <c r="S16" s="190"/>
      <c r="T16" s="190"/>
      <c r="U16" s="190"/>
      <c r="V16" s="190">
        <v>64</v>
      </c>
      <c r="W16" s="190"/>
      <c r="X16" s="190">
        <v>12.8</v>
      </c>
      <c r="Y16" s="190"/>
      <c r="Z16" s="190"/>
      <c r="AA16" s="190"/>
      <c r="AB16" s="190"/>
      <c r="AC16" s="190"/>
      <c r="AD16" s="190">
        <v>84</v>
      </c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60">
        <f t="shared" si="5"/>
        <v>5</v>
      </c>
      <c r="AQ16" s="143">
        <f t="shared" si="6"/>
        <v>0</v>
      </c>
      <c r="AR16" s="143">
        <f t="shared" si="7"/>
        <v>0</v>
      </c>
      <c r="AS16" s="143">
        <f t="shared" si="8"/>
        <v>0</v>
      </c>
      <c r="AT16" s="143">
        <f t="shared" si="9"/>
        <v>0</v>
      </c>
      <c r="AU16" s="143">
        <f t="shared" si="10"/>
        <v>0</v>
      </c>
      <c r="AV16" s="143">
        <f t="shared" si="11"/>
        <v>0</v>
      </c>
      <c r="AW16" s="143">
        <f t="shared" si="12"/>
        <v>31.68</v>
      </c>
      <c r="AX16" s="143">
        <f t="shared" si="13"/>
        <v>4.2240000000000002</v>
      </c>
      <c r="AY16" s="143">
        <f t="shared" si="14"/>
        <v>0</v>
      </c>
      <c r="AZ16" s="143">
        <f t="shared" si="15"/>
        <v>0</v>
      </c>
      <c r="BA16" s="143">
        <f t="shared" si="16"/>
        <v>0</v>
      </c>
      <c r="BB16" s="143">
        <f t="shared" si="17"/>
        <v>0</v>
      </c>
      <c r="BC16" s="143">
        <f t="shared" si="18"/>
        <v>0</v>
      </c>
      <c r="BD16" s="143">
        <f t="shared" si="19"/>
        <v>0</v>
      </c>
      <c r="BE16" s="143">
        <f t="shared" si="20"/>
        <v>0</v>
      </c>
      <c r="BF16" s="143">
        <f t="shared" si="21"/>
        <v>0</v>
      </c>
      <c r="BG16" s="143">
        <f t="shared" si="22"/>
        <v>37.119999999999997</v>
      </c>
      <c r="BH16" s="143">
        <f t="shared" si="23"/>
        <v>0</v>
      </c>
      <c r="BI16" s="143">
        <f t="shared" si="24"/>
        <v>8.32</v>
      </c>
      <c r="BJ16" s="383">
        <f t="shared" si="25"/>
        <v>0</v>
      </c>
      <c r="BK16" s="383">
        <f t="shared" si="26"/>
        <v>0</v>
      </c>
      <c r="BL16" s="383">
        <f t="shared" si="27"/>
        <v>0</v>
      </c>
      <c r="BM16" s="383">
        <f t="shared" si="28"/>
        <v>0</v>
      </c>
      <c r="BN16" s="383">
        <f t="shared" si="29"/>
        <v>0</v>
      </c>
      <c r="BO16" s="383">
        <f t="shared" si="30"/>
        <v>72.239999999999995</v>
      </c>
      <c r="BP16" s="383">
        <f t="shared" si="31"/>
        <v>0</v>
      </c>
      <c r="BQ16" s="383">
        <f t="shared" si="32"/>
        <v>0</v>
      </c>
      <c r="BR16" s="383">
        <f t="shared" si="33"/>
        <v>0</v>
      </c>
      <c r="BS16" s="383">
        <f t="shared" si="34"/>
        <v>0</v>
      </c>
      <c r="BT16" s="383">
        <f t="shared" si="35"/>
        <v>0</v>
      </c>
      <c r="BU16" s="383">
        <f t="shared" si="36"/>
        <v>0</v>
      </c>
      <c r="BV16" s="383">
        <f t="shared" si="37"/>
        <v>0</v>
      </c>
      <c r="BW16" s="383">
        <f t="shared" si="38"/>
        <v>0</v>
      </c>
      <c r="BX16" s="383">
        <f t="shared" si="39"/>
        <v>0</v>
      </c>
      <c r="BY16" s="383">
        <f t="shared" si="40"/>
        <v>0</v>
      </c>
      <c r="BZ16" s="383">
        <f t="shared" si="41"/>
        <v>0</v>
      </c>
      <c r="CA16" s="104">
        <f t="shared" si="47"/>
        <v>153.584</v>
      </c>
      <c r="CB16" s="160">
        <f t="shared" si="42"/>
        <v>5</v>
      </c>
      <c r="CC16" s="29" t="str">
        <f t="shared" si="43"/>
        <v>GIA DIAZ</v>
      </c>
      <c r="CD16" s="29" t="str">
        <f t="shared" si="44"/>
        <v>LSGC</v>
      </c>
      <c r="CE16" s="9">
        <v>9</v>
      </c>
      <c r="CF16" s="183">
        <f t="shared" si="46"/>
        <v>30.716799999999999</v>
      </c>
    </row>
    <row r="17" spans="1:84" x14ac:dyDescent="0.2">
      <c r="A17" s="75">
        <f t="shared" si="45"/>
        <v>10</v>
      </c>
      <c r="B17" s="26" t="s">
        <v>268</v>
      </c>
      <c r="C17" s="61" t="s">
        <v>142</v>
      </c>
      <c r="D17" s="179">
        <v>40166</v>
      </c>
      <c r="E17" s="86" t="str">
        <f t="shared" si="4"/>
        <v>PJUV</v>
      </c>
      <c r="F17" s="190"/>
      <c r="G17" s="190"/>
      <c r="H17" s="190"/>
      <c r="I17" s="190">
        <v>25.6</v>
      </c>
      <c r="J17" s="190"/>
      <c r="K17" s="190"/>
      <c r="L17" s="190">
        <v>48</v>
      </c>
      <c r="M17" s="190"/>
      <c r="N17" s="190"/>
      <c r="O17" s="190">
        <v>80</v>
      </c>
      <c r="P17" s="190"/>
      <c r="Q17" s="190">
        <v>64</v>
      </c>
      <c r="R17" s="190"/>
      <c r="S17" s="190">
        <v>72</v>
      </c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60">
        <f t="shared" si="5"/>
        <v>5</v>
      </c>
      <c r="AQ17" s="233">
        <f t="shared" si="6"/>
        <v>0</v>
      </c>
      <c r="AR17" s="233">
        <f t="shared" si="7"/>
        <v>0</v>
      </c>
      <c r="AS17" s="233">
        <f t="shared" si="8"/>
        <v>0</v>
      </c>
      <c r="AT17" s="233">
        <f t="shared" si="9"/>
        <v>9.4719999999999995</v>
      </c>
      <c r="AU17" s="233">
        <f t="shared" si="10"/>
        <v>0</v>
      </c>
      <c r="AV17" s="233">
        <f t="shared" si="11"/>
        <v>0</v>
      </c>
      <c r="AW17" s="233">
        <f t="shared" si="12"/>
        <v>21.12</v>
      </c>
      <c r="AX17" s="143">
        <f t="shared" si="13"/>
        <v>0</v>
      </c>
      <c r="AY17" s="143">
        <f t="shared" si="14"/>
        <v>0</v>
      </c>
      <c r="AZ17" s="143">
        <f t="shared" si="15"/>
        <v>35.200000000000003</v>
      </c>
      <c r="BA17" s="143">
        <f t="shared" si="16"/>
        <v>0</v>
      </c>
      <c r="BB17" s="143">
        <f t="shared" si="17"/>
        <v>32.64</v>
      </c>
      <c r="BC17" s="143">
        <f t="shared" si="18"/>
        <v>0</v>
      </c>
      <c r="BD17" s="143">
        <f t="shared" si="19"/>
        <v>36.72</v>
      </c>
      <c r="BE17" s="143">
        <f t="shared" si="20"/>
        <v>0</v>
      </c>
      <c r="BF17" s="143">
        <f t="shared" si="21"/>
        <v>0</v>
      </c>
      <c r="BG17" s="143">
        <f t="shared" si="22"/>
        <v>0</v>
      </c>
      <c r="BH17" s="143">
        <f t="shared" si="23"/>
        <v>0</v>
      </c>
      <c r="BI17" s="233">
        <f t="shared" si="24"/>
        <v>0</v>
      </c>
      <c r="BJ17" s="381">
        <f t="shared" si="25"/>
        <v>0</v>
      </c>
      <c r="BK17" s="381">
        <f t="shared" si="26"/>
        <v>0</v>
      </c>
      <c r="BL17" s="381">
        <f t="shared" si="27"/>
        <v>0</v>
      </c>
      <c r="BM17" s="381">
        <f t="shared" si="28"/>
        <v>0</v>
      </c>
      <c r="BN17" s="381">
        <f t="shared" si="29"/>
        <v>0</v>
      </c>
      <c r="BO17" s="381">
        <f t="shared" si="30"/>
        <v>0</v>
      </c>
      <c r="BP17" s="381">
        <f t="shared" si="31"/>
        <v>0</v>
      </c>
      <c r="BQ17" s="381">
        <f t="shared" si="32"/>
        <v>0</v>
      </c>
      <c r="BR17" s="381">
        <f t="shared" si="33"/>
        <v>0</v>
      </c>
      <c r="BS17" s="381">
        <f t="shared" si="34"/>
        <v>0</v>
      </c>
      <c r="BT17" s="381">
        <f t="shared" si="35"/>
        <v>0</v>
      </c>
      <c r="BU17" s="381">
        <f t="shared" si="36"/>
        <v>0</v>
      </c>
      <c r="BV17" s="381">
        <f t="shared" si="37"/>
        <v>0</v>
      </c>
      <c r="BW17" s="381">
        <f t="shared" si="38"/>
        <v>0</v>
      </c>
      <c r="BX17" s="381">
        <f t="shared" si="39"/>
        <v>0</v>
      </c>
      <c r="BY17" s="381">
        <f t="shared" si="40"/>
        <v>0</v>
      </c>
      <c r="BZ17" s="381">
        <f t="shared" si="41"/>
        <v>0</v>
      </c>
      <c r="CA17" s="104">
        <f t="shared" si="47"/>
        <v>135.15199999999999</v>
      </c>
      <c r="CB17" s="154">
        <f t="shared" si="42"/>
        <v>5</v>
      </c>
      <c r="CC17" s="29" t="str">
        <f t="shared" si="43"/>
        <v>VALENTINA RAMOS</v>
      </c>
      <c r="CD17" s="29" t="str">
        <f t="shared" si="44"/>
        <v>LSGC</v>
      </c>
      <c r="CE17" s="9">
        <v>10</v>
      </c>
      <c r="CF17" s="183">
        <f t="shared" si="46"/>
        <v>27.030399999999997</v>
      </c>
    </row>
    <row r="18" spans="1:84" x14ac:dyDescent="0.2">
      <c r="A18" s="16">
        <f t="shared" si="45"/>
        <v>11</v>
      </c>
      <c r="B18" s="26" t="s">
        <v>358</v>
      </c>
      <c r="C18" s="61" t="s">
        <v>132</v>
      </c>
      <c r="D18" s="179">
        <v>39744</v>
      </c>
      <c r="E18" s="86" t="str">
        <f t="shared" si="4"/>
        <v>PJUV</v>
      </c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>
        <v>100</v>
      </c>
      <c r="V18" s="190"/>
      <c r="W18" s="190"/>
      <c r="X18" s="190"/>
      <c r="Y18" s="190">
        <v>115</v>
      </c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60">
        <f t="shared" si="5"/>
        <v>2</v>
      </c>
      <c r="AQ18" s="143">
        <f t="shared" si="6"/>
        <v>0</v>
      </c>
      <c r="AR18" s="143">
        <f t="shared" si="7"/>
        <v>0</v>
      </c>
      <c r="AS18" s="143">
        <f t="shared" si="8"/>
        <v>0</v>
      </c>
      <c r="AT18" s="143">
        <f t="shared" si="9"/>
        <v>0</v>
      </c>
      <c r="AU18" s="143">
        <f t="shared" si="10"/>
        <v>0</v>
      </c>
      <c r="AV18" s="143">
        <f t="shared" si="11"/>
        <v>0</v>
      </c>
      <c r="AW18" s="233">
        <f t="shared" si="12"/>
        <v>0</v>
      </c>
      <c r="AX18" s="143">
        <f t="shared" si="13"/>
        <v>0</v>
      </c>
      <c r="AY18" s="143">
        <f t="shared" si="14"/>
        <v>0</v>
      </c>
      <c r="AZ18" s="143">
        <f t="shared" si="15"/>
        <v>0</v>
      </c>
      <c r="BA18" s="143">
        <f t="shared" si="16"/>
        <v>0</v>
      </c>
      <c r="BB18" s="143">
        <f t="shared" si="17"/>
        <v>0</v>
      </c>
      <c r="BC18" s="143">
        <f t="shared" si="18"/>
        <v>0</v>
      </c>
      <c r="BD18" s="143">
        <f t="shared" si="19"/>
        <v>0</v>
      </c>
      <c r="BE18" s="143">
        <f t="shared" si="20"/>
        <v>0</v>
      </c>
      <c r="BF18" s="143">
        <f t="shared" si="21"/>
        <v>51</v>
      </c>
      <c r="BG18" s="143">
        <f t="shared" si="22"/>
        <v>0</v>
      </c>
      <c r="BH18" s="143">
        <f t="shared" si="23"/>
        <v>0</v>
      </c>
      <c r="BI18" s="143">
        <f t="shared" si="24"/>
        <v>0</v>
      </c>
      <c r="BJ18" s="383">
        <f t="shared" si="25"/>
        <v>74.75</v>
      </c>
      <c r="BK18" s="383">
        <f t="shared" si="26"/>
        <v>0</v>
      </c>
      <c r="BL18" s="383">
        <f t="shared" si="27"/>
        <v>0</v>
      </c>
      <c r="BM18" s="383">
        <f t="shared" si="28"/>
        <v>0</v>
      </c>
      <c r="BN18" s="383">
        <f t="shared" si="29"/>
        <v>0</v>
      </c>
      <c r="BO18" s="383">
        <f t="shared" si="30"/>
        <v>0</v>
      </c>
      <c r="BP18" s="383">
        <f t="shared" si="31"/>
        <v>0</v>
      </c>
      <c r="BQ18" s="383">
        <f t="shared" si="32"/>
        <v>0</v>
      </c>
      <c r="BR18" s="383">
        <f t="shared" si="33"/>
        <v>0</v>
      </c>
      <c r="BS18" s="383">
        <f t="shared" si="34"/>
        <v>0</v>
      </c>
      <c r="BT18" s="383">
        <f t="shared" si="35"/>
        <v>0</v>
      </c>
      <c r="BU18" s="383">
        <f t="shared" si="36"/>
        <v>0</v>
      </c>
      <c r="BV18" s="383">
        <f t="shared" si="37"/>
        <v>0</v>
      </c>
      <c r="BW18" s="383">
        <f t="shared" si="38"/>
        <v>0</v>
      </c>
      <c r="BX18" s="383">
        <f t="shared" si="39"/>
        <v>0</v>
      </c>
      <c r="BY18" s="383">
        <f t="shared" si="40"/>
        <v>0</v>
      </c>
      <c r="BZ18" s="383">
        <f t="shared" si="41"/>
        <v>0</v>
      </c>
      <c r="CA18" s="104">
        <f t="shared" si="47"/>
        <v>125.75</v>
      </c>
      <c r="CB18" s="160">
        <f t="shared" si="42"/>
        <v>2</v>
      </c>
      <c r="CC18" s="29" t="str">
        <f t="shared" si="43"/>
        <v>ELISA HERNANDEZ</v>
      </c>
      <c r="CD18" s="29" t="str">
        <f t="shared" si="44"/>
        <v>BGC</v>
      </c>
      <c r="CE18" s="9">
        <v>11</v>
      </c>
      <c r="CF18" s="183">
        <f t="shared" si="46"/>
        <v>62.875</v>
      </c>
    </row>
    <row r="19" spans="1:84" x14ac:dyDescent="0.2">
      <c r="A19" s="16">
        <f t="shared" si="45"/>
        <v>12</v>
      </c>
      <c r="B19" s="26" t="s">
        <v>264</v>
      </c>
      <c r="C19" s="61" t="s">
        <v>132</v>
      </c>
      <c r="D19" s="179">
        <v>39882</v>
      </c>
      <c r="E19" s="86" t="str">
        <f t="shared" si="4"/>
        <v>PJUV</v>
      </c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>
        <v>48</v>
      </c>
      <c r="R19" s="190"/>
      <c r="S19" s="190"/>
      <c r="T19" s="190"/>
      <c r="U19" s="190"/>
      <c r="V19" s="190"/>
      <c r="W19" s="190"/>
      <c r="X19" s="190"/>
      <c r="Y19" s="190"/>
      <c r="Z19" s="190">
        <v>19.2</v>
      </c>
      <c r="AA19" s="190"/>
      <c r="AB19" s="190"/>
      <c r="AC19" s="190"/>
      <c r="AD19" s="190"/>
      <c r="AE19" s="190"/>
      <c r="AF19" s="190"/>
      <c r="AG19" s="190"/>
      <c r="AH19" s="190"/>
      <c r="AI19" s="190"/>
      <c r="AJ19" s="190">
        <v>60</v>
      </c>
      <c r="AK19" s="190"/>
      <c r="AL19" s="190"/>
      <c r="AM19" s="190"/>
      <c r="AN19" s="190"/>
      <c r="AO19" s="190"/>
      <c r="AP19" s="160">
        <f t="shared" si="5"/>
        <v>3</v>
      </c>
      <c r="AQ19" s="143">
        <f t="shared" si="6"/>
        <v>0</v>
      </c>
      <c r="AR19" s="143">
        <f t="shared" si="7"/>
        <v>0</v>
      </c>
      <c r="AS19" s="143">
        <f t="shared" si="8"/>
        <v>0</v>
      </c>
      <c r="AT19" s="143">
        <f t="shared" si="9"/>
        <v>0</v>
      </c>
      <c r="AU19" s="143">
        <f t="shared" si="10"/>
        <v>0</v>
      </c>
      <c r="AV19" s="143">
        <f t="shared" si="11"/>
        <v>0</v>
      </c>
      <c r="AW19" s="233">
        <f t="shared" si="12"/>
        <v>0</v>
      </c>
      <c r="AX19" s="143">
        <f t="shared" si="13"/>
        <v>0</v>
      </c>
      <c r="AY19" s="143">
        <f t="shared" si="14"/>
        <v>0</v>
      </c>
      <c r="AZ19" s="143">
        <f t="shared" si="15"/>
        <v>0</v>
      </c>
      <c r="BA19" s="143">
        <f t="shared" si="16"/>
        <v>0</v>
      </c>
      <c r="BB19" s="143">
        <f t="shared" si="17"/>
        <v>24.48</v>
      </c>
      <c r="BC19" s="143">
        <f t="shared" si="18"/>
        <v>0</v>
      </c>
      <c r="BD19" s="143">
        <f t="shared" si="19"/>
        <v>0</v>
      </c>
      <c r="BE19" s="143">
        <f t="shared" si="20"/>
        <v>0</v>
      </c>
      <c r="BF19" s="143">
        <f t="shared" si="21"/>
        <v>0</v>
      </c>
      <c r="BG19" s="143">
        <f t="shared" si="22"/>
        <v>0</v>
      </c>
      <c r="BH19" s="143">
        <f t="shared" si="23"/>
        <v>0</v>
      </c>
      <c r="BI19" s="143">
        <f t="shared" si="24"/>
        <v>0</v>
      </c>
      <c r="BJ19" s="383">
        <f t="shared" si="25"/>
        <v>0</v>
      </c>
      <c r="BK19" s="383">
        <f t="shared" si="26"/>
        <v>13.824</v>
      </c>
      <c r="BL19" s="383">
        <f t="shared" si="27"/>
        <v>0</v>
      </c>
      <c r="BM19" s="383">
        <f t="shared" si="28"/>
        <v>0</v>
      </c>
      <c r="BN19" s="383">
        <f t="shared" si="29"/>
        <v>0</v>
      </c>
      <c r="BO19" s="383">
        <f t="shared" si="30"/>
        <v>0</v>
      </c>
      <c r="BP19" s="383">
        <f t="shared" si="31"/>
        <v>0</v>
      </c>
      <c r="BQ19" s="383">
        <f t="shared" si="32"/>
        <v>0</v>
      </c>
      <c r="BR19" s="383">
        <f t="shared" si="33"/>
        <v>0</v>
      </c>
      <c r="BS19" s="383">
        <f t="shared" si="34"/>
        <v>0</v>
      </c>
      <c r="BT19" s="383">
        <f t="shared" si="35"/>
        <v>0</v>
      </c>
      <c r="BU19" s="383">
        <f t="shared" si="36"/>
        <v>55.800000000000004</v>
      </c>
      <c r="BV19" s="383">
        <f t="shared" si="37"/>
        <v>0</v>
      </c>
      <c r="BW19" s="383">
        <f t="shared" si="38"/>
        <v>0</v>
      </c>
      <c r="BX19" s="383">
        <f t="shared" si="39"/>
        <v>0</v>
      </c>
      <c r="BY19" s="383">
        <f t="shared" si="40"/>
        <v>0</v>
      </c>
      <c r="BZ19" s="383">
        <f t="shared" si="41"/>
        <v>0</v>
      </c>
      <c r="CA19" s="104">
        <f t="shared" si="47"/>
        <v>94.104000000000013</v>
      </c>
      <c r="CB19" s="160">
        <f t="shared" si="42"/>
        <v>3</v>
      </c>
      <c r="CC19" s="29" t="str">
        <f t="shared" si="43"/>
        <v>PAULA RAMIREZ</v>
      </c>
      <c r="CD19" s="29" t="str">
        <f t="shared" si="44"/>
        <v>BGC</v>
      </c>
      <c r="CE19" s="9">
        <v>12</v>
      </c>
      <c r="CF19" s="183">
        <f t="shared" si="46"/>
        <v>31.368000000000006</v>
      </c>
    </row>
    <row r="20" spans="1:84" x14ac:dyDescent="0.2">
      <c r="A20" s="16">
        <f t="shared" si="45"/>
        <v>13</v>
      </c>
      <c r="B20" s="38" t="s">
        <v>266</v>
      </c>
      <c r="C20" s="61" t="s">
        <v>132</v>
      </c>
      <c r="D20" s="179">
        <v>39882</v>
      </c>
      <c r="E20" s="86" t="str">
        <f t="shared" si="4"/>
        <v>PJUV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>
        <v>25.8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>
        <v>80</v>
      </c>
      <c r="AK20" s="151"/>
      <c r="AL20" s="151"/>
      <c r="AM20" s="151"/>
      <c r="AN20" s="151"/>
      <c r="AO20" s="151"/>
      <c r="AP20" s="160">
        <f t="shared" si="5"/>
        <v>2</v>
      </c>
      <c r="AQ20" s="144">
        <f t="shared" si="6"/>
        <v>0</v>
      </c>
      <c r="AR20" s="144">
        <f t="shared" si="7"/>
        <v>0</v>
      </c>
      <c r="AS20" s="144">
        <f t="shared" si="8"/>
        <v>0</v>
      </c>
      <c r="AT20" s="144">
        <f t="shared" si="9"/>
        <v>0</v>
      </c>
      <c r="AU20" s="144">
        <f t="shared" si="10"/>
        <v>0</v>
      </c>
      <c r="AV20" s="144">
        <f t="shared" si="11"/>
        <v>0</v>
      </c>
      <c r="AW20" s="168">
        <f t="shared" si="12"/>
        <v>0</v>
      </c>
      <c r="AX20" s="143">
        <f t="shared" si="13"/>
        <v>0</v>
      </c>
      <c r="AY20" s="144">
        <f t="shared" si="14"/>
        <v>0</v>
      </c>
      <c r="AZ20" s="144">
        <f t="shared" si="15"/>
        <v>11.352</v>
      </c>
      <c r="BA20" s="144">
        <f t="shared" si="16"/>
        <v>0</v>
      </c>
      <c r="BB20" s="144">
        <f t="shared" si="17"/>
        <v>0</v>
      </c>
      <c r="BC20" s="144">
        <f t="shared" si="18"/>
        <v>0</v>
      </c>
      <c r="BD20" s="144">
        <f t="shared" si="19"/>
        <v>0</v>
      </c>
      <c r="BE20" s="144">
        <f t="shared" si="20"/>
        <v>0</v>
      </c>
      <c r="BF20" s="144">
        <f t="shared" si="21"/>
        <v>0</v>
      </c>
      <c r="BG20" s="144">
        <f t="shared" si="22"/>
        <v>0</v>
      </c>
      <c r="BH20" s="144">
        <f t="shared" si="23"/>
        <v>0</v>
      </c>
      <c r="BI20" s="144">
        <f t="shared" si="24"/>
        <v>0</v>
      </c>
      <c r="BJ20" s="383">
        <f t="shared" si="25"/>
        <v>0</v>
      </c>
      <c r="BK20" s="383">
        <f t="shared" si="26"/>
        <v>0</v>
      </c>
      <c r="BL20" s="383">
        <f t="shared" si="27"/>
        <v>0</v>
      </c>
      <c r="BM20" s="383">
        <f t="shared" si="28"/>
        <v>0</v>
      </c>
      <c r="BN20" s="383">
        <f t="shared" si="29"/>
        <v>0</v>
      </c>
      <c r="BO20" s="383">
        <f t="shared" si="30"/>
        <v>0</v>
      </c>
      <c r="BP20" s="383">
        <f t="shared" si="31"/>
        <v>0</v>
      </c>
      <c r="BQ20" s="383">
        <f t="shared" si="32"/>
        <v>0</v>
      </c>
      <c r="BR20" s="383">
        <f t="shared" si="33"/>
        <v>0</v>
      </c>
      <c r="BS20" s="383">
        <f t="shared" si="34"/>
        <v>0</v>
      </c>
      <c r="BT20" s="383">
        <f t="shared" si="35"/>
        <v>0</v>
      </c>
      <c r="BU20" s="383">
        <f t="shared" si="36"/>
        <v>74.400000000000006</v>
      </c>
      <c r="BV20" s="383">
        <f t="shared" si="37"/>
        <v>0</v>
      </c>
      <c r="BW20" s="383">
        <f t="shared" si="38"/>
        <v>0</v>
      </c>
      <c r="BX20" s="383">
        <f t="shared" si="39"/>
        <v>0</v>
      </c>
      <c r="BY20" s="383">
        <f t="shared" si="40"/>
        <v>0</v>
      </c>
      <c r="BZ20" s="383">
        <f t="shared" si="41"/>
        <v>0</v>
      </c>
      <c r="CA20" s="104">
        <f t="shared" si="47"/>
        <v>85.75200000000001</v>
      </c>
      <c r="CB20" s="160">
        <f t="shared" si="42"/>
        <v>2</v>
      </c>
      <c r="CC20" s="29" t="str">
        <f t="shared" si="43"/>
        <v>MARIA VALERIA VERA</v>
      </c>
      <c r="CD20" s="70" t="str">
        <f t="shared" si="44"/>
        <v>BGC</v>
      </c>
      <c r="CE20" s="9">
        <v>13</v>
      </c>
      <c r="CF20" s="183">
        <f t="shared" si="46"/>
        <v>42.876000000000005</v>
      </c>
    </row>
    <row r="21" spans="1:84" x14ac:dyDescent="0.2">
      <c r="A21" s="16">
        <f t="shared" si="45"/>
        <v>14</v>
      </c>
      <c r="B21" s="38" t="s">
        <v>269</v>
      </c>
      <c r="C21" s="61" t="s">
        <v>113</v>
      </c>
      <c r="D21" s="96">
        <v>39899</v>
      </c>
      <c r="E21" s="86" t="str">
        <f t="shared" si="4"/>
        <v>PJUV</v>
      </c>
      <c r="F21" s="151"/>
      <c r="G21" s="151"/>
      <c r="H21" s="151"/>
      <c r="I21" s="151">
        <v>19.2</v>
      </c>
      <c r="J21" s="151"/>
      <c r="K21" s="151"/>
      <c r="L21" s="151"/>
      <c r="M21" s="151"/>
      <c r="N21" s="151"/>
      <c r="O21" s="151">
        <v>64</v>
      </c>
      <c r="P21" s="151"/>
      <c r="Q21" s="151"/>
      <c r="R21" s="151"/>
      <c r="S21" s="151"/>
      <c r="T21" s="151"/>
      <c r="U21" s="151">
        <v>80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60">
        <f t="shared" si="5"/>
        <v>3</v>
      </c>
      <c r="AQ21" s="144">
        <f t="shared" si="6"/>
        <v>0</v>
      </c>
      <c r="AR21" s="144">
        <f t="shared" si="7"/>
        <v>0</v>
      </c>
      <c r="AS21" s="144">
        <f t="shared" si="8"/>
        <v>0</v>
      </c>
      <c r="AT21" s="144">
        <f t="shared" si="9"/>
        <v>7.1040000000000001</v>
      </c>
      <c r="AU21" s="144">
        <f t="shared" si="10"/>
        <v>0</v>
      </c>
      <c r="AV21" s="144">
        <f t="shared" si="11"/>
        <v>0</v>
      </c>
      <c r="AW21" s="144">
        <f t="shared" si="12"/>
        <v>0</v>
      </c>
      <c r="AX21" s="143">
        <f t="shared" si="13"/>
        <v>0</v>
      </c>
      <c r="AY21" s="144">
        <f t="shared" si="14"/>
        <v>0</v>
      </c>
      <c r="AZ21" s="144">
        <f t="shared" si="15"/>
        <v>28.16</v>
      </c>
      <c r="BA21" s="144">
        <f t="shared" si="16"/>
        <v>0</v>
      </c>
      <c r="BB21" s="144">
        <f t="shared" si="17"/>
        <v>0</v>
      </c>
      <c r="BC21" s="144">
        <f t="shared" si="18"/>
        <v>0</v>
      </c>
      <c r="BD21" s="144">
        <f t="shared" si="19"/>
        <v>0</v>
      </c>
      <c r="BE21" s="144">
        <f t="shared" si="20"/>
        <v>0</v>
      </c>
      <c r="BF21" s="144">
        <f t="shared" si="21"/>
        <v>40.799999999999997</v>
      </c>
      <c r="BG21" s="144">
        <f t="shared" si="22"/>
        <v>0</v>
      </c>
      <c r="BH21" s="144">
        <f t="shared" si="23"/>
        <v>0</v>
      </c>
      <c r="BI21" s="144">
        <f t="shared" si="24"/>
        <v>0</v>
      </c>
      <c r="BJ21" s="383">
        <f t="shared" si="25"/>
        <v>0</v>
      </c>
      <c r="BK21" s="383">
        <f t="shared" si="26"/>
        <v>0</v>
      </c>
      <c r="BL21" s="383">
        <f t="shared" si="27"/>
        <v>0</v>
      </c>
      <c r="BM21" s="383">
        <f t="shared" si="28"/>
        <v>0</v>
      </c>
      <c r="BN21" s="383">
        <f t="shared" si="29"/>
        <v>0</v>
      </c>
      <c r="BO21" s="383">
        <f t="shared" si="30"/>
        <v>0</v>
      </c>
      <c r="BP21" s="383">
        <f t="shared" si="31"/>
        <v>0</v>
      </c>
      <c r="BQ21" s="383">
        <f t="shared" si="32"/>
        <v>0</v>
      </c>
      <c r="BR21" s="383">
        <f t="shared" si="33"/>
        <v>0</v>
      </c>
      <c r="BS21" s="383">
        <f t="shared" si="34"/>
        <v>0</v>
      </c>
      <c r="BT21" s="383">
        <f t="shared" si="35"/>
        <v>0</v>
      </c>
      <c r="BU21" s="383">
        <f t="shared" si="36"/>
        <v>0</v>
      </c>
      <c r="BV21" s="383">
        <f t="shared" si="37"/>
        <v>0</v>
      </c>
      <c r="BW21" s="383">
        <f t="shared" si="38"/>
        <v>0</v>
      </c>
      <c r="BX21" s="383">
        <f t="shared" si="39"/>
        <v>0</v>
      </c>
      <c r="BY21" s="383">
        <f t="shared" si="40"/>
        <v>0</v>
      </c>
      <c r="BZ21" s="383">
        <f t="shared" si="41"/>
        <v>0</v>
      </c>
      <c r="CA21" s="104">
        <f t="shared" si="47"/>
        <v>76.063999999999993</v>
      </c>
      <c r="CB21" s="160">
        <f t="shared" si="42"/>
        <v>3</v>
      </c>
      <c r="CC21" s="29" t="str">
        <f t="shared" si="43"/>
        <v>JULIETA HERNANDEZ</v>
      </c>
      <c r="CD21" s="70" t="str">
        <f t="shared" si="44"/>
        <v>LCC</v>
      </c>
      <c r="CE21" s="9">
        <v>14</v>
      </c>
      <c r="CF21" s="183">
        <f t="shared" si="46"/>
        <v>25.354666666666663</v>
      </c>
    </row>
    <row r="22" spans="1:84" x14ac:dyDescent="0.2">
      <c r="A22" s="16">
        <f t="shared" si="45"/>
        <v>15</v>
      </c>
      <c r="B22" s="38" t="s">
        <v>359</v>
      </c>
      <c r="C22" s="61" t="s">
        <v>103</v>
      </c>
      <c r="D22" s="96">
        <v>40030</v>
      </c>
      <c r="E22" s="86" t="str">
        <f t="shared" si="4"/>
        <v>PJUV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>
        <v>48</v>
      </c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>
        <v>48</v>
      </c>
      <c r="AI22" s="151"/>
      <c r="AJ22" s="151"/>
      <c r="AK22" s="151"/>
      <c r="AL22" s="151"/>
      <c r="AM22" s="151"/>
      <c r="AN22" s="151"/>
      <c r="AO22" s="151"/>
      <c r="AP22" s="160">
        <f t="shared" si="5"/>
        <v>2</v>
      </c>
      <c r="AQ22" s="144">
        <f t="shared" si="6"/>
        <v>0</v>
      </c>
      <c r="AR22" s="144">
        <f t="shared" si="7"/>
        <v>0</v>
      </c>
      <c r="AS22" s="144">
        <f t="shared" si="8"/>
        <v>0</v>
      </c>
      <c r="AT22" s="144">
        <f t="shared" si="9"/>
        <v>0</v>
      </c>
      <c r="AU22" s="144">
        <f t="shared" si="10"/>
        <v>0</v>
      </c>
      <c r="AV22" s="144">
        <f t="shared" si="11"/>
        <v>0</v>
      </c>
      <c r="AW22" s="144">
        <f t="shared" si="12"/>
        <v>0</v>
      </c>
      <c r="AX22" s="143">
        <f t="shared" si="13"/>
        <v>0</v>
      </c>
      <c r="AY22" s="144">
        <f t="shared" si="14"/>
        <v>0</v>
      </c>
      <c r="AZ22" s="144">
        <f t="shared" si="15"/>
        <v>0</v>
      </c>
      <c r="BA22" s="144">
        <f t="shared" si="16"/>
        <v>0</v>
      </c>
      <c r="BB22" s="144">
        <f t="shared" si="17"/>
        <v>0</v>
      </c>
      <c r="BC22" s="144">
        <f t="shared" si="18"/>
        <v>0</v>
      </c>
      <c r="BD22" s="144">
        <f t="shared" si="19"/>
        <v>24.48</v>
      </c>
      <c r="BE22" s="144">
        <f t="shared" si="20"/>
        <v>0</v>
      </c>
      <c r="BF22" s="144">
        <f t="shared" si="21"/>
        <v>0</v>
      </c>
      <c r="BG22" s="144">
        <f t="shared" si="22"/>
        <v>0</v>
      </c>
      <c r="BH22" s="144">
        <f t="shared" si="23"/>
        <v>0</v>
      </c>
      <c r="BI22" s="144">
        <f t="shared" si="24"/>
        <v>0</v>
      </c>
      <c r="BJ22" s="383">
        <f t="shared" si="25"/>
        <v>0</v>
      </c>
      <c r="BK22" s="383">
        <f t="shared" si="26"/>
        <v>0</v>
      </c>
      <c r="BL22" s="383">
        <f t="shared" si="27"/>
        <v>0</v>
      </c>
      <c r="BM22" s="383">
        <f t="shared" si="28"/>
        <v>0</v>
      </c>
      <c r="BN22" s="383">
        <f t="shared" si="29"/>
        <v>0</v>
      </c>
      <c r="BO22" s="383">
        <f t="shared" si="30"/>
        <v>0</v>
      </c>
      <c r="BP22" s="383">
        <f t="shared" si="31"/>
        <v>0</v>
      </c>
      <c r="BQ22" s="383">
        <f t="shared" si="32"/>
        <v>0</v>
      </c>
      <c r="BR22" s="383">
        <f t="shared" si="33"/>
        <v>0</v>
      </c>
      <c r="BS22" s="383">
        <f t="shared" si="34"/>
        <v>44.64</v>
      </c>
      <c r="BT22" s="383">
        <f t="shared" si="35"/>
        <v>0</v>
      </c>
      <c r="BU22" s="383">
        <f t="shared" si="36"/>
        <v>0</v>
      </c>
      <c r="BV22" s="383">
        <f t="shared" si="37"/>
        <v>0</v>
      </c>
      <c r="BW22" s="383">
        <f t="shared" si="38"/>
        <v>0</v>
      </c>
      <c r="BX22" s="383">
        <f t="shared" si="39"/>
        <v>0</v>
      </c>
      <c r="BY22" s="383">
        <f t="shared" si="40"/>
        <v>0</v>
      </c>
      <c r="BZ22" s="383">
        <f t="shared" si="41"/>
        <v>0</v>
      </c>
      <c r="CA22" s="104">
        <f t="shared" si="47"/>
        <v>69.12</v>
      </c>
      <c r="CB22" s="160">
        <f t="shared" si="42"/>
        <v>2</v>
      </c>
      <c r="CC22" s="29" t="str">
        <f t="shared" si="43"/>
        <v>GRACIELA GARZON</v>
      </c>
      <c r="CD22" s="70" t="str">
        <f t="shared" si="44"/>
        <v>IZCC</v>
      </c>
      <c r="CE22" s="9">
        <v>15</v>
      </c>
      <c r="CF22" s="183">
        <f t="shared" si="46"/>
        <v>34.56</v>
      </c>
    </row>
    <row r="23" spans="1:84" x14ac:dyDescent="0.2">
      <c r="A23" s="16">
        <f t="shared" si="45"/>
        <v>16</v>
      </c>
      <c r="B23" s="38" t="s">
        <v>360</v>
      </c>
      <c r="C23" s="61" t="s">
        <v>142</v>
      </c>
      <c r="D23" s="179">
        <v>40084</v>
      </c>
      <c r="E23" s="86" t="str">
        <f t="shared" si="4"/>
        <v>PJUV</v>
      </c>
      <c r="F23" s="151"/>
      <c r="G23" s="151"/>
      <c r="H23" s="151"/>
      <c r="I23" s="151"/>
      <c r="J23" s="151"/>
      <c r="K23" s="151"/>
      <c r="L23" s="151">
        <v>144</v>
      </c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60">
        <f t="shared" si="5"/>
        <v>1</v>
      </c>
      <c r="AQ23" s="144">
        <f t="shared" si="6"/>
        <v>0</v>
      </c>
      <c r="AR23" s="144">
        <f t="shared" si="7"/>
        <v>0</v>
      </c>
      <c r="AS23" s="144">
        <f t="shared" si="8"/>
        <v>0</v>
      </c>
      <c r="AT23" s="144">
        <f t="shared" si="9"/>
        <v>0</v>
      </c>
      <c r="AU23" s="144">
        <f t="shared" si="10"/>
        <v>0</v>
      </c>
      <c r="AV23" s="144">
        <f t="shared" si="11"/>
        <v>0</v>
      </c>
      <c r="AW23" s="144">
        <f t="shared" si="12"/>
        <v>63.36</v>
      </c>
      <c r="AX23" s="143">
        <f t="shared" si="13"/>
        <v>0</v>
      </c>
      <c r="AY23" s="144">
        <f t="shared" si="14"/>
        <v>0</v>
      </c>
      <c r="AZ23" s="144">
        <f t="shared" si="15"/>
        <v>0</v>
      </c>
      <c r="BA23" s="144">
        <f t="shared" si="16"/>
        <v>0</v>
      </c>
      <c r="BB23" s="144">
        <f t="shared" si="17"/>
        <v>0</v>
      </c>
      <c r="BC23" s="144">
        <f t="shared" si="18"/>
        <v>0</v>
      </c>
      <c r="BD23" s="144">
        <f t="shared" si="19"/>
        <v>0</v>
      </c>
      <c r="BE23" s="144">
        <f t="shared" si="20"/>
        <v>0</v>
      </c>
      <c r="BF23" s="144">
        <f t="shared" si="21"/>
        <v>0</v>
      </c>
      <c r="BG23" s="144">
        <f t="shared" si="22"/>
        <v>0</v>
      </c>
      <c r="BH23" s="144">
        <f t="shared" si="23"/>
        <v>0</v>
      </c>
      <c r="BI23" s="144">
        <f t="shared" si="24"/>
        <v>0</v>
      </c>
      <c r="BJ23" s="383">
        <f t="shared" si="25"/>
        <v>0</v>
      </c>
      <c r="BK23" s="383">
        <f t="shared" si="26"/>
        <v>0</v>
      </c>
      <c r="BL23" s="383">
        <f t="shared" si="27"/>
        <v>0</v>
      </c>
      <c r="BM23" s="383">
        <f t="shared" si="28"/>
        <v>0</v>
      </c>
      <c r="BN23" s="383">
        <f t="shared" si="29"/>
        <v>0</v>
      </c>
      <c r="BO23" s="383">
        <f t="shared" si="30"/>
        <v>0</v>
      </c>
      <c r="BP23" s="383">
        <f t="shared" si="31"/>
        <v>0</v>
      </c>
      <c r="BQ23" s="383">
        <f t="shared" si="32"/>
        <v>0</v>
      </c>
      <c r="BR23" s="383">
        <f t="shared" si="33"/>
        <v>0</v>
      </c>
      <c r="BS23" s="383">
        <f t="shared" si="34"/>
        <v>0</v>
      </c>
      <c r="BT23" s="383">
        <f t="shared" si="35"/>
        <v>0</v>
      </c>
      <c r="BU23" s="383">
        <f t="shared" si="36"/>
        <v>0</v>
      </c>
      <c r="BV23" s="383">
        <f t="shared" si="37"/>
        <v>0</v>
      </c>
      <c r="BW23" s="383">
        <f t="shared" si="38"/>
        <v>0</v>
      </c>
      <c r="BX23" s="383">
        <f t="shared" si="39"/>
        <v>0</v>
      </c>
      <c r="BY23" s="383">
        <f t="shared" si="40"/>
        <v>0</v>
      </c>
      <c r="BZ23" s="383">
        <f t="shared" si="41"/>
        <v>0</v>
      </c>
      <c r="CA23" s="104">
        <f t="shared" si="47"/>
        <v>63.36</v>
      </c>
      <c r="CB23" s="160">
        <f t="shared" si="42"/>
        <v>1</v>
      </c>
      <c r="CC23" s="29" t="str">
        <f t="shared" si="43"/>
        <v>MIRANDA VIERA</v>
      </c>
      <c r="CD23" s="70" t="str">
        <f t="shared" si="44"/>
        <v>LSGC</v>
      </c>
      <c r="CE23" s="9">
        <v>16</v>
      </c>
      <c r="CF23" s="183">
        <f t="shared" si="46"/>
        <v>63.36</v>
      </c>
    </row>
    <row r="24" spans="1:84" x14ac:dyDescent="0.2">
      <c r="A24" s="16">
        <f t="shared" si="45"/>
        <v>17</v>
      </c>
      <c r="B24" s="38" t="s">
        <v>361</v>
      </c>
      <c r="C24" s="61" t="s">
        <v>142</v>
      </c>
      <c r="D24" s="96">
        <v>39822</v>
      </c>
      <c r="E24" s="86" t="str">
        <f t="shared" si="4"/>
        <v>PJUV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>
        <v>63</v>
      </c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60">
        <f t="shared" si="5"/>
        <v>1</v>
      </c>
      <c r="AQ24" s="144">
        <f t="shared" si="6"/>
        <v>0</v>
      </c>
      <c r="AR24" s="144">
        <f t="shared" si="7"/>
        <v>0</v>
      </c>
      <c r="AS24" s="144">
        <f t="shared" si="8"/>
        <v>0</v>
      </c>
      <c r="AT24" s="144">
        <f t="shared" si="9"/>
        <v>0</v>
      </c>
      <c r="AU24" s="144">
        <f t="shared" si="10"/>
        <v>0</v>
      </c>
      <c r="AV24" s="144">
        <f t="shared" si="11"/>
        <v>0</v>
      </c>
      <c r="AW24" s="168">
        <f t="shared" si="12"/>
        <v>0</v>
      </c>
      <c r="AX24" s="143">
        <f t="shared" si="13"/>
        <v>0</v>
      </c>
      <c r="AY24" s="144">
        <f t="shared" si="14"/>
        <v>0</v>
      </c>
      <c r="AZ24" s="144">
        <f t="shared" si="15"/>
        <v>0</v>
      </c>
      <c r="BA24" s="144">
        <f t="shared" si="16"/>
        <v>0</v>
      </c>
      <c r="BB24" s="144">
        <f t="shared" si="17"/>
        <v>0</v>
      </c>
      <c r="BC24" s="144">
        <f t="shared" si="18"/>
        <v>0</v>
      </c>
      <c r="BD24" s="144">
        <f t="shared" si="19"/>
        <v>0</v>
      </c>
      <c r="BE24" s="144">
        <f t="shared" si="20"/>
        <v>0</v>
      </c>
      <c r="BF24" s="144">
        <f t="shared" si="21"/>
        <v>0</v>
      </c>
      <c r="BG24" s="144">
        <f t="shared" si="22"/>
        <v>0</v>
      </c>
      <c r="BH24" s="144">
        <f t="shared" si="23"/>
        <v>0</v>
      </c>
      <c r="BI24" s="144">
        <f t="shared" si="24"/>
        <v>0</v>
      </c>
      <c r="BJ24" s="383">
        <f t="shared" si="25"/>
        <v>0</v>
      </c>
      <c r="BK24" s="383">
        <f t="shared" si="26"/>
        <v>0</v>
      </c>
      <c r="BL24" s="383">
        <f t="shared" si="27"/>
        <v>0</v>
      </c>
      <c r="BM24" s="383">
        <f t="shared" si="28"/>
        <v>0</v>
      </c>
      <c r="BN24" s="383">
        <f t="shared" si="29"/>
        <v>0</v>
      </c>
      <c r="BO24" s="383">
        <f t="shared" si="30"/>
        <v>54.18</v>
      </c>
      <c r="BP24" s="383">
        <f t="shared" si="31"/>
        <v>0</v>
      </c>
      <c r="BQ24" s="383">
        <f t="shared" si="32"/>
        <v>0</v>
      </c>
      <c r="BR24" s="383">
        <f t="shared" si="33"/>
        <v>0</v>
      </c>
      <c r="BS24" s="383">
        <f t="shared" si="34"/>
        <v>0</v>
      </c>
      <c r="BT24" s="383">
        <f t="shared" si="35"/>
        <v>0</v>
      </c>
      <c r="BU24" s="383">
        <f t="shared" si="36"/>
        <v>0</v>
      </c>
      <c r="BV24" s="383">
        <f t="shared" si="37"/>
        <v>0</v>
      </c>
      <c r="BW24" s="383">
        <f t="shared" si="38"/>
        <v>0</v>
      </c>
      <c r="BX24" s="383">
        <f t="shared" si="39"/>
        <v>0</v>
      </c>
      <c r="BY24" s="383">
        <f t="shared" si="40"/>
        <v>0</v>
      </c>
      <c r="BZ24" s="383">
        <f t="shared" si="41"/>
        <v>0</v>
      </c>
      <c r="CA24" s="104">
        <f t="shared" si="47"/>
        <v>54.18</v>
      </c>
      <c r="CB24" s="160">
        <f t="shared" si="42"/>
        <v>1</v>
      </c>
      <c r="CC24" s="29" t="str">
        <f t="shared" si="43"/>
        <v>FATIMA HMADI</v>
      </c>
      <c r="CD24" s="70" t="str">
        <f t="shared" si="44"/>
        <v>LSGC</v>
      </c>
      <c r="CE24" s="9">
        <v>17</v>
      </c>
      <c r="CF24" s="183">
        <f t="shared" si="46"/>
        <v>54.18</v>
      </c>
    </row>
    <row r="25" spans="1:84" x14ac:dyDescent="0.2">
      <c r="A25" s="16">
        <f t="shared" si="45"/>
        <v>18</v>
      </c>
      <c r="B25" s="38" t="s">
        <v>270</v>
      </c>
      <c r="C25" s="61" t="s">
        <v>122</v>
      </c>
      <c r="D25" s="96">
        <v>40119</v>
      </c>
      <c r="E25" s="86" t="str">
        <f t="shared" si="4"/>
        <v>PJUV</v>
      </c>
      <c r="F25" s="151">
        <v>40</v>
      </c>
      <c r="G25" s="151"/>
      <c r="H25" s="151"/>
      <c r="I25" s="151">
        <v>12.8</v>
      </c>
      <c r="J25" s="151"/>
      <c r="K25" s="151"/>
      <c r="L25" s="151"/>
      <c r="M25" s="151"/>
      <c r="N25" s="151"/>
      <c r="O25" s="151">
        <v>32</v>
      </c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60">
        <f t="shared" si="5"/>
        <v>3</v>
      </c>
      <c r="AQ25" s="168">
        <f t="shared" si="6"/>
        <v>9.2000000000000011</v>
      </c>
      <c r="AR25" s="168">
        <f t="shared" si="7"/>
        <v>0</v>
      </c>
      <c r="AS25" s="168">
        <f t="shared" si="8"/>
        <v>0</v>
      </c>
      <c r="AT25" s="168">
        <f t="shared" si="9"/>
        <v>4.7359999999999998</v>
      </c>
      <c r="AU25" s="168">
        <f t="shared" si="10"/>
        <v>0</v>
      </c>
      <c r="AV25" s="168">
        <f t="shared" si="11"/>
        <v>0</v>
      </c>
      <c r="AW25" s="168">
        <f t="shared" si="12"/>
        <v>0</v>
      </c>
      <c r="AX25" s="143">
        <f t="shared" si="13"/>
        <v>0</v>
      </c>
      <c r="AY25" s="144">
        <f t="shared" si="14"/>
        <v>0</v>
      </c>
      <c r="AZ25" s="144">
        <f t="shared" si="15"/>
        <v>14.08</v>
      </c>
      <c r="BA25" s="144">
        <f t="shared" si="16"/>
        <v>0</v>
      </c>
      <c r="BB25" s="144">
        <f t="shared" si="17"/>
        <v>0</v>
      </c>
      <c r="BC25" s="144">
        <f t="shared" si="18"/>
        <v>0</v>
      </c>
      <c r="BD25" s="144">
        <f t="shared" si="19"/>
        <v>0</v>
      </c>
      <c r="BE25" s="144">
        <f t="shared" si="20"/>
        <v>0</v>
      </c>
      <c r="BF25" s="144">
        <f t="shared" si="21"/>
        <v>0</v>
      </c>
      <c r="BG25" s="144">
        <f t="shared" si="22"/>
        <v>0</v>
      </c>
      <c r="BH25" s="144">
        <f t="shared" si="23"/>
        <v>0</v>
      </c>
      <c r="BI25" s="168">
        <f t="shared" si="24"/>
        <v>0</v>
      </c>
      <c r="BJ25" s="383">
        <f t="shared" si="25"/>
        <v>0</v>
      </c>
      <c r="BK25" s="383">
        <f t="shared" si="26"/>
        <v>0</v>
      </c>
      <c r="BL25" s="383">
        <f t="shared" si="27"/>
        <v>0</v>
      </c>
      <c r="BM25" s="383">
        <f t="shared" si="28"/>
        <v>0</v>
      </c>
      <c r="BN25" s="383">
        <f t="shared" si="29"/>
        <v>0</v>
      </c>
      <c r="BO25" s="383">
        <f t="shared" si="30"/>
        <v>0</v>
      </c>
      <c r="BP25" s="383">
        <f t="shared" si="31"/>
        <v>0</v>
      </c>
      <c r="BQ25" s="383">
        <f t="shared" si="32"/>
        <v>0</v>
      </c>
      <c r="BR25" s="383">
        <f t="shared" si="33"/>
        <v>0</v>
      </c>
      <c r="BS25" s="383">
        <f t="shared" si="34"/>
        <v>0</v>
      </c>
      <c r="BT25" s="383">
        <f t="shared" si="35"/>
        <v>0</v>
      </c>
      <c r="BU25" s="383">
        <f t="shared" si="36"/>
        <v>0</v>
      </c>
      <c r="BV25" s="383">
        <f t="shared" si="37"/>
        <v>0</v>
      </c>
      <c r="BW25" s="383">
        <f t="shared" si="38"/>
        <v>0</v>
      </c>
      <c r="BX25" s="383">
        <f t="shared" si="39"/>
        <v>0</v>
      </c>
      <c r="BY25" s="383">
        <f t="shared" si="40"/>
        <v>0</v>
      </c>
      <c r="BZ25" s="383">
        <f t="shared" si="41"/>
        <v>0</v>
      </c>
      <c r="CA25" s="104">
        <f t="shared" si="47"/>
        <v>28.015999999999998</v>
      </c>
      <c r="CB25" s="160">
        <f t="shared" si="42"/>
        <v>3</v>
      </c>
      <c r="CC25" s="29" t="str">
        <f t="shared" si="43"/>
        <v>ALIX NIETO</v>
      </c>
      <c r="CD25" s="70" t="str">
        <f t="shared" si="44"/>
        <v>JGC</v>
      </c>
      <c r="CE25" s="9">
        <v>18</v>
      </c>
      <c r="CF25" s="183">
        <f t="shared" si="46"/>
        <v>9.3386666666666667</v>
      </c>
    </row>
    <row r="26" spans="1:84" x14ac:dyDescent="0.2">
      <c r="A26" s="16">
        <f t="shared" si="45"/>
        <v>19</v>
      </c>
      <c r="B26" s="38" t="s">
        <v>262</v>
      </c>
      <c r="C26" s="64" t="s">
        <v>132</v>
      </c>
      <c r="D26" s="93">
        <v>40622</v>
      </c>
      <c r="E26" s="86" t="str">
        <f t="shared" si="4"/>
        <v>INF D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>
        <v>24</v>
      </c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60">
        <f t="shared" si="5"/>
        <v>1</v>
      </c>
      <c r="AQ26" s="144">
        <f t="shared" si="6"/>
        <v>0</v>
      </c>
      <c r="AR26" s="144">
        <f t="shared" si="7"/>
        <v>0</v>
      </c>
      <c r="AS26" s="144">
        <f t="shared" si="8"/>
        <v>0</v>
      </c>
      <c r="AT26" s="144">
        <f t="shared" si="9"/>
        <v>0</v>
      </c>
      <c r="AU26" s="144">
        <f t="shared" si="10"/>
        <v>0</v>
      </c>
      <c r="AV26" s="144">
        <f t="shared" si="11"/>
        <v>0</v>
      </c>
      <c r="AW26" s="168">
        <f t="shared" si="12"/>
        <v>0</v>
      </c>
      <c r="AX26" s="143">
        <f t="shared" si="13"/>
        <v>0</v>
      </c>
      <c r="AY26" s="144">
        <f t="shared" si="14"/>
        <v>0</v>
      </c>
      <c r="AZ26" s="144">
        <f t="shared" si="15"/>
        <v>0</v>
      </c>
      <c r="BA26" s="144">
        <f t="shared" si="16"/>
        <v>0</v>
      </c>
      <c r="BB26" s="144">
        <f t="shared" si="17"/>
        <v>0</v>
      </c>
      <c r="BC26" s="144">
        <f t="shared" si="18"/>
        <v>0</v>
      </c>
      <c r="BD26" s="144">
        <f t="shared" si="19"/>
        <v>0</v>
      </c>
      <c r="BE26" s="144">
        <f t="shared" si="20"/>
        <v>0</v>
      </c>
      <c r="BF26" s="144">
        <f t="shared" si="21"/>
        <v>0</v>
      </c>
      <c r="BG26" s="144">
        <f t="shared" si="22"/>
        <v>0</v>
      </c>
      <c r="BH26" s="144">
        <f t="shared" si="23"/>
        <v>0</v>
      </c>
      <c r="BI26" s="144">
        <f t="shared" si="24"/>
        <v>0</v>
      </c>
      <c r="BJ26" s="383">
        <f t="shared" si="25"/>
        <v>0</v>
      </c>
      <c r="BK26" s="383">
        <f t="shared" si="26"/>
        <v>0</v>
      </c>
      <c r="BL26" s="383">
        <f t="shared" si="27"/>
        <v>0</v>
      </c>
      <c r="BM26" s="383">
        <f t="shared" si="28"/>
        <v>0</v>
      </c>
      <c r="BN26" s="383">
        <f t="shared" si="29"/>
        <v>20.64</v>
      </c>
      <c r="BO26" s="383">
        <f t="shared" si="30"/>
        <v>0</v>
      </c>
      <c r="BP26" s="383">
        <f t="shared" si="31"/>
        <v>0</v>
      </c>
      <c r="BQ26" s="383">
        <f t="shared" si="32"/>
        <v>0</v>
      </c>
      <c r="BR26" s="383">
        <f t="shared" si="33"/>
        <v>0</v>
      </c>
      <c r="BS26" s="383">
        <f t="shared" si="34"/>
        <v>0</v>
      </c>
      <c r="BT26" s="383">
        <f t="shared" si="35"/>
        <v>0</v>
      </c>
      <c r="BU26" s="383">
        <f t="shared" si="36"/>
        <v>0</v>
      </c>
      <c r="BV26" s="383">
        <f t="shared" si="37"/>
        <v>0</v>
      </c>
      <c r="BW26" s="383">
        <f t="shared" si="38"/>
        <v>0</v>
      </c>
      <c r="BX26" s="383">
        <f t="shared" si="39"/>
        <v>0</v>
      </c>
      <c r="BY26" s="383">
        <f t="shared" si="40"/>
        <v>0</v>
      </c>
      <c r="BZ26" s="383">
        <f t="shared" si="41"/>
        <v>0</v>
      </c>
      <c r="CA26" s="104">
        <f t="shared" si="47"/>
        <v>20.64</v>
      </c>
      <c r="CB26" s="160">
        <f t="shared" si="42"/>
        <v>1</v>
      </c>
      <c r="CC26" s="29" t="str">
        <f t="shared" si="43"/>
        <v>IVANNA REVILLA</v>
      </c>
      <c r="CD26" s="70" t="str">
        <f t="shared" si="44"/>
        <v>BGC</v>
      </c>
      <c r="CE26" s="9">
        <v>19</v>
      </c>
      <c r="CF26" s="183">
        <f t="shared" si="46"/>
        <v>20.64</v>
      </c>
    </row>
    <row r="27" spans="1:84" x14ac:dyDescent="0.2">
      <c r="A27" s="16">
        <f t="shared" si="45"/>
        <v>20</v>
      </c>
      <c r="B27" s="38" t="s">
        <v>362</v>
      </c>
      <c r="C27" s="64"/>
      <c r="D27" s="93">
        <v>39603</v>
      </c>
      <c r="E27" s="86" t="str">
        <f t="shared" si="4"/>
        <v>PJUV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>
        <v>36</v>
      </c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60">
        <f t="shared" si="5"/>
        <v>1</v>
      </c>
      <c r="AQ27" s="144">
        <f t="shared" si="6"/>
        <v>0</v>
      </c>
      <c r="AR27" s="144">
        <f t="shared" si="7"/>
        <v>0</v>
      </c>
      <c r="AS27" s="144">
        <f t="shared" si="8"/>
        <v>0</v>
      </c>
      <c r="AT27" s="144">
        <f t="shared" si="9"/>
        <v>0</v>
      </c>
      <c r="AU27" s="144">
        <f t="shared" si="10"/>
        <v>0</v>
      </c>
      <c r="AV27" s="144">
        <f t="shared" si="11"/>
        <v>0</v>
      </c>
      <c r="AW27" s="144">
        <f t="shared" si="12"/>
        <v>0</v>
      </c>
      <c r="AX27" s="143">
        <f t="shared" si="13"/>
        <v>0</v>
      </c>
      <c r="AY27" s="144">
        <f t="shared" si="14"/>
        <v>0</v>
      </c>
      <c r="AZ27" s="144">
        <f t="shared" si="15"/>
        <v>0</v>
      </c>
      <c r="BA27" s="144">
        <f t="shared" si="16"/>
        <v>0</v>
      </c>
      <c r="BB27" s="144">
        <f t="shared" si="17"/>
        <v>0</v>
      </c>
      <c r="BC27" s="144">
        <f t="shared" si="18"/>
        <v>0</v>
      </c>
      <c r="BD27" s="144">
        <f t="shared" si="19"/>
        <v>18.36</v>
      </c>
      <c r="BE27" s="144">
        <f t="shared" si="20"/>
        <v>0</v>
      </c>
      <c r="BF27" s="144">
        <f t="shared" si="21"/>
        <v>0</v>
      </c>
      <c r="BG27" s="144">
        <f t="shared" si="22"/>
        <v>0</v>
      </c>
      <c r="BH27" s="144">
        <f t="shared" si="23"/>
        <v>0</v>
      </c>
      <c r="BI27" s="144">
        <f t="shared" si="24"/>
        <v>0</v>
      </c>
      <c r="BJ27" s="383">
        <f t="shared" si="25"/>
        <v>0</v>
      </c>
      <c r="BK27" s="383">
        <f t="shared" si="26"/>
        <v>0</v>
      </c>
      <c r="BL27" s="383">
        <f t="shared" si="27"/>
        <v>0</v>
      </c>
      <c r="BM27" s="383">
        <f t="shared" si="28"/>
        <v>0</v>
      </c>
      <c r="BN27" s="383">
        <f t="shared" si="29"/>
        <v>0</v>
      </c>
      <c r="BO27" s="383">
        <f t="shared" si="30"/>
        <v>0</v>
      </c>
      <c r="BP27" s="383">
        <f t="shared" si="31"/>
        <v>0</v>
      </c>
      <c r="BQ27" s="383">
        <f t="shared" si="32"/>
        <v>0</v>
      </c>
      <c r="BR27" s="383">
        <f t="shared" si="33"/>
        <v>0</v>
      </c>
      <c r="BS27" s="383">
        <f t="shared" si="34"/>
        <v>0</v>
      </c>
      <c r="BT27" s="383">
        <f t="shared" si="35"/>
        <v>0</v>
      </c>
      <c r="BU27" s="383">
        <f t="shared" si="36"/>
        <v>0</v>
      </c>
      <c r="BV27" s="383">
        <f t="shared" si="37"/>
        <v>0</v>
      </c>
      <c r="BW27" s="383">
        <f t="shared" si="38"/>
        <v>0</v>
      </c>
      <c r="BX27" s="383">
        <f t="shared" si="39"/>
        <v>0</v>
      </c>
      <c r="BY27" s="383">
        <f t="shared" si="40"/>
        <v>0</v>
      </c>
      <c r="BZ27" s="383">
        <f t="shared" si="41"/>
        <v>0</v>
      </c>
      <c r="CA27" s="104">
        <f t="shared" si="47"/>
        <v>18.36</v>
      </c>
      <c r="CB27" s="160">
        <f t="shared" si="42"/>
        <v>1</v>
      </c>
      <c r="CC27" s="29" t="str">
        <f t="shared" si="43"/>
        <v>PAOLA M RAMOS</v>
      </c>
      <c r="CD27" s="70">
        <f t="shared" si="44"/>
        <v>0</v>
      </c>
      <c r="CE27" s="9">
        <v>20</v>
      </c>
      <c r="CF27" s="183">
        <f t="shared" ref="CF27" si="48">+IF(CB27=0,0,IF(CB27&gt;8,CA27/8,CA27/CB27))</f>
        <v>18.36</v>
      </c>
    </row>
    <row r="28" spans="1:84" x14ac:dyDescent="0.2">
      <c r="A28" s="16">
        <f t="shared" si="45"/>
        <v>21</v>
      </c>
      <c r="B28" s="38" t="s">
        <v>267</v>
      </c>
      <c r="C28" s="64" t="s">
        <v>103</v>
      </c>
      <c r="D28" s="93">
        <v>39676</v>
      </c>
      <c r="E28" s="86" t="str">
        <f t="shared" si="4"/>
        <v>PJUV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>
        <v>24</v>
      </c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60">
        <f t="shared" si="5"/>
        <v>1</v>
      </c>
      <c r="AQ28" s="144">
        <f t="shared" si="6"/>
        <v>0</v>
      </c>
      <c r="AR28" s="144">
        <f t="shared" si="7"/>
        <v>0</v>
      </c>
      <c r="AS28" s="144">
        <f t="shared" si="8"/>
        <v>0</v>
      </c>
      <c r="AT28" s="144">
        <f t="shared" si="9"/>
        <v>0</v>
      </c>
      <c r="AU28" s="144">
        <f t="shared" si="10"/>
        <v>0</v>
      </c>
      <c r="AV28" s="144">
        <f t="shared" si="11"/>
        <v>0</v>
      </c>
      <c r="AW28" s="168">
        <f t="shared" si="12"/>
        <v>0</v>
      </c>
      <c r="AX28" s="143">
        <f t="shared" si="13"/>
        <v>0</v>
      </c>
      <c r="AY28" s="144">
        <f t="shared" si="14"/>
        <v>0</v>
      </c>
      <c r="AZ28" s="144">
        <f t="shared" si="15"/>
        <v>0</v>
      </c>
      <c r="BA28" s="144">
        <f t="shared" si="16"/>
        <v>0</v>
      </c>
      <c r="BB28" s="144">
        <f t="shared" si="17"/>
        <v>0</v>
      </c>
      <c r="BC28" s="144">
        <f t="shared" si="18"/>
        <v>0</v>
      </c>
      <c r="BD28" s="144">
        <f t="shared" si="19"/>
        <v>0</v>
      </c>
      <c r="BE28" s="144">
        <f t="shared" si="20"/>
        <v>0</v>
      </c>
      <c r="BF28" s="144">
        <f t="shared" si="21"/>
        <v>0</v>
      </c>
      <c r="BG28" s="144">
        <f t="shared" si="22"/>
        <v>0</v>
      </c>
      <c r="BH28" s="144">
        <f t="shared" si="23"/>
        <v>0</v>
      </c>
      <c r="BI28" s="144">
        <f t="shared" si="24"/>
        <v>0</v>
      </c>
      <c r="BJ28" s="383">
        <f t="shared" si="25"/>
        <v>0</v>
      </c>
      <c r="BK28" s="383">
        <f t="shared" si="26"/>
        <v>17.28</v>
      </c>
      <c r="BL28" s="383">
        <f t="shared" si="27"/>
        <v>0</v>
      </c>
      <c r="BM28" s="383">
        <f t="shared" si="28"/>
        <v>0</v>
      </c>
      <c r="BN28" s="383">
        <f t="shared" si="29"/>
        <v>0</v>
      </c>
      <c r="BO28" s="383">
        <f t="shared" si="30"/>
        <v>0</v>
      </c>
      <c r="BP28" s="383">
        <f t="shared" si="31"/>
        <v>0</v>
      </c>
      <c r="BQ28" s="383">
        <f t="shared" si="32"/>
        <v>0</v>
      </c>
      <c r="BR28" s="383">
        <f t="shared" si="33"/>
        <v>0</v>
      </c>
      <c r="BS28" s="383">
        <f t="shared" si="34"/>
        <v>0</v>
      </c>
      <c r="BT28" s="383">
        <f t="shared" si="35"/>
        <v>0</v>
      </c>
      <c r="BU28" s="383">
        <f t="shared" si="36"/>
        <v>0</v>
      </c>
      <c r="BV28" s="383">
        <f t="shared" si="37"/>
        <v>0</v>
      </c>
      <c r="BW28" s="383">
        <f t="shared" si="38"/>
        <v>0</v>
      </c>
      <c r="BX28" s="383">
        <f t="shared" si="39"/>
        <v>0</v>
      </c>
      <c r="BY28" s="383">
        <f t="shared" si="40"/>
        <v>0</v>
      </c>
      <c r="BZ28" s="383">
        <f t="shared" si="41"/>
        <v>0</v>
      </c>
      <c r="CA28" s="104">
        <f t="shared" si="47"/>
        <v>17.28</v>
      </c>
      <c r="CB28" s="160">
        <f t="shared" si="42"/>
        <v>1</v>
      </c>
      <c r="CC28" s="29" t="str">
        <f t="shared" si="43"/>
        <v>MARIA ELENA JORDAN</v>
      </c>
      <c r="CD28" s="70" t="str">
        <f t="shared" si="44"/>
        <v>IZCC</v>
      </c>
      <c r="CE28" s="9">
        <v>21</v>
      </c>
      <c r="CF28" s="183">
        <f t="shared" si="46"/>
        <v>17.28</v>
      </c>
    </row>
    <row r="29" spans="1:84" x14ac:dyDescent="0.2">
      <c r="A29" s="16">
        <f t="shared" si="45"/>
        <v>22</v>
      </c>
      <c r="B29" s="38" t="s">
        <v>363</v>
      </c>
      <c r="C29" s="64" t="s">
        <v>122</v>
      </c>
      <c r="D29" s="282">
        <v>40036</v>
      </c>
      <c r="E29" s="86" t="str">
        <f t="shared" si="4"/>
        <v>PJUV</v>
      </c>
      <c r="F29" s="151">
        <v>60</v>
      </c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60">
        <f t="shared" si="5"/>
        <v>1</v>
      </c>
      <c r="AQ29" s="168">
        <f t="shared" si="6"/>
        <v>13.8</v>
      </c>
      <c r="AR29" s="168">
        <f t="shared" si="7"/>
        <v>0</v>
      </c>
      <c r="AS29" s="168">
        <f t="shared" si="8"/>
        <v>0</v>
      </c>
      <c r="AT29" s="168">
        <f t="shared" si="9"/>
        <v>0</v>
      </c>
      <c r="AU29" s="168">
        <f t="shared" si="10"/>
        <v>0</v>
      </c>
      <c r="AV29" s="168">
        <f t="shared" si="11"/>
        <v>0</v>
      </c>
      <c r="AW29" s="168">
        <f t="shared" si="12"/>
        <v>0</v>
      </c>
      <c r="AX29" s="143">
        <f t="shared" si="13"/>
        <v>0</v>
      </c>
      <c r="AY29" s="144">
        <f t="shared" si="14"/>
        <v>0</v>
      </c>
      <c r="AZ29" s="144">
        <f t="shared" si="15"/>
        <v>0</v>
      </c>
      <c r="BA29" s="144">
        <f t="shared" si="16"/>
        <v>0</v>
      </c>
      <c r="BB29" s="144">
        <f t="shared" si="17"/>
        <v>0</v>
      </c>
      <c r="BC29" s="144">
        <f t="shared" si="18"/>
        <v>0</v>
      </c>
      <c r="BD29" s="144">
        <f t="shared" si="19"/>
        <v>0</v>
      </c>
      <c r="BE29" s="144">
        <f t="shared" si="20"/>
        <v>0</v>
      </c>
      <c r="BF29" s="144">
        <f t="shared" si="21"/>
        <v>0</v>
      </c>
      <c r="BG29" s="144">
        <f t="shared" si="22"/>
        <v>0</v>
      </c>
      <c r="BH29" s="144">
        <f t="shared" si="23"/>
        <v>0</v>
      </c>
      <c r="BI29" s="168">
        <f t="shared" si="24"/>
        <v>0</v>
      </c>
      <c r="BJ29" s="383">
        <f t="shared" si="25"/>
        <v>0</v>
      </c>
      <c r="BK29" s="383">
        <f t="shared" si="26"/>
        <v>0</v>
      </c>
      <c r="BL29" s="383">
        <f t="shared" si="27"/>
        <v>0</v>
      </c>
      <c r="BM29" s="383">
        <f t="shared" si="28"/>
        <v>0</v>
      </c>
      <c r="BN29" s="383">
        <f t="shared" si="29"/>
        <v>0</v>
      </c>
      <c r="BO29" s="383">
        <f t="shared" si="30"/>
        <v>0</v>
      </c>
      <c r="BP29" s="383">
        <f t="shared" si="31"/>
        <v>0</v>
      </c>
      <c r="BQ29" s="383">
        <f t="shared" si="32"/>
        <v>0</v>
      </c>
      <c r="BR29" s="383">
        <f t="shared" si="33"/>
        <v>0</v>
      </c>
      <c r="BS29" s="383">
        <f t="shared" si="34"/>
        <v>0</v>
      </c>
      <c r="BT29" s="383">
        <f t="shared" si="35"/>
        <v>0</v>
      </c>
      <c r="BU29" s="383">
        <f t="shared" si="36"/>
        <v>0</v>
      </c>
      <c r="BV29" s="383">
        <f t="shared" si="37"/>
        <v>0</v>
      </c>
      <c r="BW29" s="383">
        <f t="shared" si="38"/>
        <v>0</v>
      </c>
      <c r="BX29" s="383">
        <f t="shared" si="39"/>
        <v>0</v>
      </c>
      <c r="BY29" s="383">
        <f t="shared" si="40"/>
        <v>0</v>
      </c>
      <c r="BZ29" s="383">
        <f t="shared" si="41"/>
        <v>0</v>
      </c>
      <c r="CA29" s="104">
        <f t="shared" si="47"/>
        <v>13.8</v>
      </c>
      <c r="CB29" s="160">
        <f t="shared" si="42"/>
        <v>1</v>
      </c>
      <c r="CC29" s="29" t="str">
        <f t="shared" si="43"/>
        <v>SOFIA NAVA</v>
      </c>
      <c r="CD29" s="70" t="str">
        <f t="shared" si="44"/>
        <v>JGC</v>
      </c>
      <c r="CE29" s="9">
        <v>22</v>
      </c>
      <c r="CF29" s="183"/>
    </row>
    <row r="30" spans="1:84" x14ac:dyDescent="0.2">
      <c r="A30" s="16" t="str">
        <f t="shared" si="45"/>
        <v xml:space="preserve"> </v>
      </c>
      <c r="B30" s="38" t="s">
        <v>364</v>
      </c>
      <c r="C30" s="64" t="s">
        <v>103</v>
      </c>
      <c r="D30" s="93">
        <v>39879</v>
      </c>
      <c r="E30" s="86" t="str">
        <f t="shared" si="4"/>
        <v>PJUV</v>
      </c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60">
        <f t="shared" si="5"/>
        <v>0</v>
      </c>
      <c r="AQ30" s="144">
        <f t="shared" si="6"/>
        <v>0</v>
      </c>
      <c r="AR30" s="144">
        <f t="shared" si="7"/>
        <v>0</v>
      </c>
      <c r="AS30" s="144">
        <f t="shared" si="8"/>
        <v>0</v>
      </c>
      <c r="AT30" s="144">
        <f t="shared" si="9"/>
        <v>0</v>
      </c>
      <c r="AU30" s="144">
        <f t="shared" si="10"/>
        <v>0</v>
      </c>
      <c r="AV30" s="144">
        <f t="shared" si="11"/>
        <v>0</v>
      </c>
      <c r="AW30" s="168">
        <f t="shared" si="12"/>
        <v>0</v>
      </c>
      <c r="AX30" s="143">
        <f t="shared" si="13"/>
        <v>0</v>
      </c>
      <c r="AY30" s="144">
        <f t="shared" si="14"/>
        <v>0</v>
      </c>
      <c r="AZ30" s="144">
        <f t="shared" si="15"/>
        <v>0</v>
      </c>
      <c r="BA30" s="144">
        <f t="shared" si="16"/>
        <v>0</v>
      </c>
      <c r="BB30" s="144">
        <f t="shared" si="17"/>
        <v>0</v>
      </c>
      <c r="BC30" s="144">
        <f t="shared" si="18"/>
        <v>0</v>
      </c>
      <c r="BD30" s="144">
        <f t="shared" si="19"/>
        <v>0</v>
      </c>
      <c r="BE30" s="144">
        <f t="shared" si="20"/>
        <v>0</v>
      </c>
      <c r="BF30" s="144">
        <f t="shared" si="21"/>
        <v>0</v>
      </c>
      <c r="BG30" s="144">
        <f t="shared" si="22"/>
        <v>0</v>
      </c>
      <c r="BH30" s="144">
        <f t="shared" si="23"/>
        <v>0</v>
      </c>
      <c r="BI30" s="144">
        <f t="shared" si="24"/>
        <v>0</v>
      </c>
      <c r="BJ30" s="383">
        <f t="shared" si="25"/>
        <v>0</v>
      </c>
      <c r="BK30" s="383">
        <f t="shared" si="26"/>
        <v>0</v>
      </c>
      <c r="BL30" s="383">
        <f t="shared" si="27"/>
        <v>0</v>
      </c>
      <c r="BM30" s="383">
        <f t="shared" si="28"/>
        <v>0</v>
      </c>
      <c r="BN30" s="383">
        <f t="shared" si="29"/>
        <v>0</v>
      </c>
      <c r="BO30" s="383">
        <f t="shared" si="30"/>
        <v>0</v>
      </c>
      <c r="BP30" s="383">
        <f t="shared" si="31"/>
        <v>0</v>
      </c>
      <c r="BQ30" s="383">
        <f t="shared" si="32"/>
        <v>0</v>
      </c>
      <c r="BR30" s="383">
        <f t="shared" si="33"/>
        <v>0</v>
      </c>
      <c r="BS30" s="383">
        <f t="shared" si="34"/>
        <v>0</v>
      </c>
      <c r="BT30" s="383">
        <f t="shared" si="35"/>
        <v>0</v>
      </c>
      <c r="BU30" s="383">
        <f t="shared" si="36"/>
        <v>0</v>
      </c>
      <c r="BV30" s="383">
        <f t="shared" si="37"/>
        <v>0</v>
      </c>
      <c r="BW30" s="383">
        <f t="shared" si="38"/>
        <v>0</v>
      </c>
      <c r="BX30" s="383">
        <f t="shared" si="39"/>
        <v>0</v>
      </c>
      <c r="BY30" s="383">
        <f t="shared" si="40"/>
        <v>0</v>
      </c>
      <c r="BZ30" s="383">
        <f t="shared" si="41"/>
        <v>0</v>
      </c>
      <c r="CA30" s="104">
        <f t="shared" si="47"/>
        <v>0</v>
      </c>
      <c r="CB30" s="160">
        <f t="shared" si="42"/>
        <v>0</v>
      </c>
      <c r="CC30" s="29" t="str">
        <f t="shared" si="43"/>
        <v>MARIA CARLOTA BOLIVAR</v>
      </c>
      <c r="CD30" s="70" t="str">
        <f t="shared" si="44"/>
        <v>IZCC</v>
      </c>
      <c r="CE30" s="9">
        <v>23</v>
      </c>
      <c r="CF30" s="183"/>
    </row>
    <row r="31" spans="1:84" x14ac:dyDescent="0.2">
      <c r="A31" s="16" t="str">
        <f t="shared" si="45"/>
        <v xml:space="preserve"> </v>
      </c>
      <c r="B31" s="38" t="s">
        <v>291</v>
      </c>
      <c r="C31" s="64" t="s">
        <v>142</v>
      </c>
      <c r="D31" s="93">
        <v>39940</v>
      </c>
      <c r="E31" s="86" t="str">
        <f t="shared" ref="E31" si="49">IF(($A$6-D31)/365.25&gt;18,"",IF(($A$6-D31)/365.25&gt;15,"JUV",IF(($A$6-D31)/365.25&gt;13,"PJUV",IF(($A$6-D31)/365.25&gt;11,"INF D",IF(($A$6-D31)/365.25&gt;9,"INF C","INF B")))))</f>
        <v>PJUV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4">
        <f t="shared" ref="AP31:AP34" si="50">COUNT(E31:AO31)</f>
        <v>0</v>
      </c>
      <c r="AQ31" s="168">
        <f t="shared" ref="AQ31:AQ34" si="51">+IF($B$7-AQ$7&lt;365/12,F31,IF($B$7-AQ$7&lt;365*2/12,F31*0.93,IF($B$7-AQ$7&lt;365*3/12,F31*0.86,IF($B$7-AQ$7&lt;365*4/12,F31*0.79,IF($B$7-AQ$7&lt;365*5/12,F31*0.72,IF($B$7-AQ$7&lt;365*6/12,F31*0.65,IF($B$7-AQ$7&lt;365*7/12,F31*0.58,IF($B$7-AQ$7&lt;365*8/12,F31*0.51,0))))))))+IF($B$7-AQ$7&gt;365,0,IF($B$7-AQ$7&gt;365*11/12,F31*0.23,IF($B$7-AQ$7&gt;365*10/12,F31*0.3,IF($B$7-AQ$7&gt;365*9/12,F31*0.37,IF($B$7-AQ$7&gt;365*8/12,F31*0.44,0)))))</f>
        <v>0</v>
      </c>
      <c r="AR31" s="168">
        <f t="shared" ref="AR31:AR34" si="52">+IF($B$7-AR$7&lt;365/12,G31,IF($B$7-AR$7&lt;365*2/12,G31*0.93,IF($B$7-AR$7&lt;365*3/12,G31*0.86,IF($B$7-AR$7&lt;365*4/12,G31*0.79,IF($B$7-AR$7&lt;365*5/12,G31*0.72,IF($B$7-AR$7&lt;365*6/12,G31*0.65,IF($B$7-AR$7&lt;365*7/12,G31*0.58,IF($B$7-AR$7&lt;365*8/12,G31*0.51,0))))))))+IF($B$7-AR$7&gt;365,0,IF($B$7-AR$7&gt;365*11/12,G31*0.23,IF($B$7-AR$7&gt;365*10/12,G31*0.3,IF($B$7-AR$7&gt;365*9/12,G31*0.37,IF($B$7-AR$7&gt;365*8/12,G31*0.44,0)))))</f>
        <v>0</v>
      </c>
      <c r="AS31" s="168">
        <f t="shared" ref="AS31:AS34" si="53">+IF($B$7-AS$7&lt;365/12,H31,IF($B$7-AS$7&lt;365*2/12,H31*0.93,IF($B$7-AS$7&lt;365*3/12,H31*0.86,IF($B$7-AS$7&lt;365*4/12,H31*0.79,IF($B$7-AS$7&lt;365*5/12,H31*0.72,IF($B$7-AS$7&lt;365*6/12,H31*0.65,IF($B$7-AS$7&lt;365*7/12,H31*0.58,IF($B$7-AS$7&lt;365*8/12,H31*0.51,0))))))))+IF($B$7-AS$7&gt;365,0,IF($B$7-AS$7&gt;365*11/12,H31*0.23,IF($B$7-AS$7&gt;365*10/12,H31*0.3,IF($B$7-AS$7&gt;365*9/12,H31*0.37,IF($B$7-AS$7&gt;365*8/12,H31*0.44,0)))))</f>
        <v>0</v>
      </c>
      <c r="AT31" s="144">
        <f t="shared" ref="AT31:AT34" si="54">+IF($B$7-AT$7&lt;365/12,I31,IF($B$7-AT$7&lt;365*2/12,I31*0.93,IF($B$7-AT$7&lt;365*3/12,I31*0.86,IF($B$7-AT$7&lt;365*4/12,I31*0.79,IF($B$7-AT$7&lt;365*5/12,I31*0.72,IF($B$7-AT$7&lt;365*6/12,I31*0.65,IF($B$7-AT$7&lt;365*7/12,I31*0.58,IF($B$7-AT$7&lt;365*8/12,I31*0.51,0))))))))+IF($B$7-AT$7&gt;365,0,IF($B$7-AT$7&gt;365*11/12,I31*0.23,IF($B$7-AT$7&gt;365*10/12,I31*0.3,IF($B$7-AT$7&gt;365*9/12,I31*0.37,IF($B$7-AT$7&gt;365*8/12,I31*0.44,0)))))</f>
        <v>0</v>
      </c>
      <c r="AU31" s="144">
        <f t="shared" ref="AU31:AU34" si="55">+IF($B$7-AU$7&lt;365/12,J31,IF($B$7-AU$7&lt;365*2/12,J31*0.93,IF($B$7-AU$7&lt;365*3/12,J31*0.86,IF($B$7-AU$7&lt;365*4/12,J31*0.79,IF($B$7-AU$7&lt;365*5/12,J31*0.72,IF($B$7-AU$7&lt;365*6/12,J31*0.65,IF($B$7-AU$7&lt;365*7/12,J31*0.58,IF($B$7-AU$7&lt;365*8/12,J31*0.51,0))))))))+IF($B$7-AU$7&gt;365,0,IF($B$7-AU$7&gt;365*11/12,J31*0.23,IF($B$7-AU$7&gt;365*10/12,J31*0.3,IF($B$7-AU$7&gt;365*9/12,J31*0.37,IF($B$7-AU$7&gt;365*8/12,J31*0.44,0)))))</f>
        <v>0</v>
      </c>
      <c r="AV31" s="144">
        <f t="shared" ref="AV31:AV34" si="56">+IF($B$7-AV$7&lt;365/12,K31,IF($B$7-AV$7&lt;365*2/12,K31*0.93,IF($B$7-AV$7&lt;365*3/12,K31*0.86,IF($B$7-AV$7&lt;365*4/12,K31*0.79,IF($B$7-AV$7&lt;365*5/12,K31*0.72,IF($B$7-AV$7&lt;365*6/12,K31*0.65,IF($B$7-AV$7&lt;365*7/12,K31*0.58,IF($B$7-AV$7&lt;365*8/12,K31*0.51,0))))))))+IF($B$7-AV$7&gt;365,0,IF($B$7-AV$7&gt;365*11/12,K31*0.23,IF($B$7-AV$7&gt;365*10/12,K31*0.3,IF($B$7-AV$7&gt;365*9/12,K31*0.37,IF($B$7-AV$7&gt;365*8/12,K31*0.44,0)))))</f>
        <v>0</v>
      </c>
      <c r="AW31" s="144">
        <f t="shared" ref="AW31:AW34" si="57">+IF($B$7-AW$7&lt;365/12,L31,IF($B$7-AW$7&lt;365*2/12,L31*0.93,IF($B$7-AW$7&lt;365*3/12,L31*0.86,IF($B$7-AW$7&lt;365*4/12,L31*0.79,IF($B$7-AW$7&lt;365*5/12,L31*0.72,IF($B$7-AW$7&lt;365*6/12,L31*0.65,IF($B$7-AW$7&lt;365*7/12,L31*0.58,IF($B$7-AW$7&lt;365*8/12,L31*0.51,0))))))))+IF($B$7-AW$7&gt;365,0,IF($B$7-AW$7&gt;365*11/12,L31*0.23,IF($B$7-AW$7&gt;365*10/12,L31*0.3,IF($B$7-AW$7&gt;365*9/12,L31*0.37,IF($B$7-AW$7&gt;365*8/12,L31*0.44,0)))))</f>
        <v>0</v>
      </c>
      <c r="AX31" s="143">
        <f t="shared" ref="AX31:AX34" si="58">+IF($B$7-AX$7&lt;365/12,M31,IF($B$7-AX$7&lt;365*2/12,M31*0.93,IF($B$7-AX$7&lt;365*3/12,M31*0.86,IF($B$7-AX$7&lt;365*4/12,M31*0.79,IF($B$7-AX$7&lt;365*5/12,M31*0.72,IF($B$7-AX$7&lt;365*6/12,M31*0.65,IF($B$7-AX$7&lt;365*7/12,M31*0.58,IF($B$7-AX$7&lt;365*8/12,M31*0.51,0))))))))+IF($B$7-AX$7&gt;365,0,IF($B$7-AX$7&gt;365*11/12,M31*0.23,IF($B$7-AX$7&gt;365*10/12,M31*0.3,IF($B$7-AX$7&gt;365*9/12,M31*0.37,IF($B$7-AX$7&gt;365*8/12,M31*0.44,0)))))</f>
        <v>0</v>
      </c>
      <c r="AY31" s="144">
        <f t="shared" ref="AY31:AY34" si="59">+IF($B$7-AY$7&lt;365/12,N31,IF($B$7-AY$7&lt;365*2/12,N31*0.93,IF($B$7-AY$7&lt;365*3/12,N31*0.86,IF($B$7-AY$7&lt;365*4/12,N31*0.79,IF($B$7-AY$7&lt;365*5/12,N31*0.72,IF($B$7-AY$7&lt;365*6/12,N31*0.65,IF($B$7-AY$7&lt;365*7/12,N31*0.58,IF($B$7-AY$7&lt;365*8/12,N31*0.51,0))))))))+IF($B$7-AY$7&gt;365,0,IF($B$7-AY$7&gt;365*11/12,N31*0.23,IF($B$7-AY$7&gt;365*10/12,N31*0.3,IF($B$7-AY$7&gt;365*9/12,N31*0.37,IF($B$7-AY$7&gt;365*8/12,N31*0.44,0)))))</f>
        <v>0</v>
      </c>
      <c r="AZ31" s="144">
        <f t="shared" ref="AZ31:AZ34" si="60">+IF($B$7-AZ$7&lt;365/12,O31,IF($B$7-AZ$7&lt;365*2/12,O31*0.93,IF($B$7-AZ$7&lt;365*3/12,O31*0.86,IF($B$7-AZ$7&lt;365*4/12,O31*0.79,IF($B$7-AZ$7&lt;365*5/12,O31*0.72,IF($B$7-AZ$7&lt;365*6/12,O31*0.65,IF($B$7-AZ$7&lt;365*7/12,O31*0.58,IF($B$7-AZ$7&lt;365*8/12,O31*0.51,0))))))))+IF($B$7-AZ$7&gt;365,0,IF($B$7-AZ$7&gt;365*11/12,O31*0.23,IF($B$7-AZ$7&gt;365*10/12,O31*0.3,IF($B$7-AZ$7&gt;365*9/12,O31*0.37,IF($B$7-AZ$7&gt;365*8/12,O31*0.44,0)))))</f>
        <v>0</v>
      </c>
      <c r="BA31" s="144">
        <f t="shared" ref="BA31:BA34" si="61">+IF($B$7-BA$7&lt;365/12,P31,IF($B$7-BA$7&lt;365*2/12,P31*0.93,IF($B$7-BA$7&lt;365*3/12,P31*0.86,IF($B$7-BA$7&lt;365*4/12,P31*0.79,IF($B$7-BA$7&lt;365*5/12,P31*0.72,IF($B$7-BA$7&lt;365*6/12,P31*0.65,IF($B$7-BA$7&lt;365*7/12,P31*0.58,IF($B$7-BA$7&lt;365*8/12,P31*0.51,0))))))))+IF($B$7-BA$7&gt;365,0,IF($B$7-BA$7&gt;365*11/12,P31*0.23,IF($B$7-BA$7&gt;365*10/12,P31*0.3,IF($B$7-BA$7&gt;365*9/12,P31*0.37,IF($B$7-BA$7&gt;365*8/12,P31*0.44,0)))))</f>
        <v>0</v>
      </c>
      <c r="BB31" s="144">
        <f t="shared" ref="BB31:BB34" si="62">+IF($B$7-BB$7&lt;365/12,Q31,IF($B$7-BB$7&lt;365*2/12,Q31*0.93,IF($B$7-BB$7&lt;365*3/12,Q31*0.86,IF($B$7-BB$7&lt;365*4/12,Q31*0.79,IF($B$7-BB$7&lt;365*5/12,Q31*0.72,IF($B$7-BB$7&lt;365*6/12,Q31*0.65,IF($B$7-BB$7&lt;365*7/12,Q31*0.58,IF($B$7-BB$7&lt;365*8/12,Q31*0.51,0))))))))+IF($B$7-BB$7&gt;365,0,IF($B$7-BB$7&gt;365*11/12,Q31*0.23,IF($B$7-BB$7&gt;365*10/12,Q31*0.3,IF($B$7-BB$7&gt;365*9/12,Q31*0.37,IF($B$7-BB$7&gt;365*8/12,Q31*0.44,0)))))</f>
        <v>0</v>
      </c>
      <c r="BC31" s="144">
        <f t="shared" ref="BC31:BC34" si="63">+IF($B$7-BC$7&lt;365/12,R31,IF($B$7-BC$7&lt;365*2/12,R31*0.93,IF($B$7-BC$7&lt;365*3/12,R31*0.86,IF($B$7-BC$7&lt;365*4/12,R31*0.79,IF($B$7-BC$7&lt;365*5/12,R31*0.72,IF($B$7-BC$7&lt;365*6/12,R31*0.65,IF($B$7-BC$7&lt;365*7/12,R31*0.58,IF($B$7-BC$7&lt;365*8/12,R31*0.51,0))))))))+IF($B$7-BC$7&gt;365,0,IF($B$7-BC$7&gt;365*11/12,R31*0.23,IF($B$7-BC$7&gt;365*10/12,R31*0.3,IF($B$7-BC$7&gt;365*9/12,R31*0.37,IF($B$7-BC$7&gt;365*8/12,R31*0.44,0)))))</f>
        <v>0</v>
      </c>
      <c r="BD31" s="144">
        <f t="shared" ref="BD31:BD34" si="64">+IF($B$7-BD$7&lt;365/12,S31,IF($B$7-BD$7&lt;365*2/12,S31*0.93,IF($B$7-BD$7&lt;365*3/12,S31*0.86,IF($B$7-BD$7&lt;365*4/12,S31*0.79,IF($B$7-BD$7&lt;365*5/12,S31*0.72,IF($B$7-BD$7&lt;365*6/12,S31*0.65,IF($B$7-BD$7&lt;365*7/12,S31*0.58,IF($B$7-BD$7&lt;365*8/12,S31*0.51,0))))))))+IF($B$7-BD$7&gt;365,0,IF($B$7-BD$7&gt;365*11/12,S31*0.23,IF($B$7-BD$7&gt;365*10/12,S31*0.3,IF($B$7-BD$7&gt;365*9/12,S31*0.37,IF($B$7-BD$7&gt;365*8/12,S31*0.44,0)))))</f>
        <v>0</v>
      </c>
      <c r="BE31" s="144">
        <f t="shared" ref="BE31:BE34" si="65">+IF($B$7-BE$7&lt;365/12,T31,IF($B$7-BE$7&lt;365*2/12,T31*0.93,IF($B$7-BE$7&lt;365*3/12,T31*0.86,IF($B$7-BE$7&lt;365*4/12,T31*0.79,IF($B$7-BE$7&lt;365*5/12,T31*0.72,IF($B$7-BE$7&lt;365*6/12,T31*0.65,IF($B$7-BE$7&lt;365*7/12,T31*0.58,IF($B$7-BE$7&lt;365*8/12,T31*0.51,0))))))))+IF($B$7-BE$7&gt;365,0,IF($B$7-BE$7&gt;365*11/12,T31*0.23,IF($B$7-BE$7&gt;365*10/12,T31*0.3,IF($B$7-BE$7&gt;365*9/12,T31*0.37,IF($B$7-BE$7&gt;365*8/12,T31*0.44,0)))))</f>
        <v>0</v>
      </c>
      <c r="BF31" s="144">
        <f t="shared" ref="BF31:BF34" si="66">+IF($B$7-BF$7&lt;365/12,U31,IF($B$7-BF$7&lt;365*2/12,U31*0.93,IF($B$7-BF$7&lt;365*3/12,U31*0.86,IF($B$7-BF$7&lt;365*4/12,U31*0.79,IF($B$7-BF$7&lt;365*5/12,U31*0.72,IF($B$7-BF$7&lt;365*6/12,U31*0.65,IF($B$7-BF$7&lt;365*7/12,U31*0.58,IF($B$7-BF$7&lt;365*8/12,U31*0.51,0))))))))+IF($B$7-BF$7&gt;365,0,IF($B$7-BF$7&gt;365*11/12,U31*0.23,IF($B$7-BF$7&gt;365*10/12,U31*0.3,IF($B$7-BF$7&gt;365*9/12,U31*0.37,IF($B$7-BF$7&gt;365*8/12,U31*0.44,0)))))</f>
        <v>0</v>
      </c>
      <c r="BG31" s="144">
        <f t="shared" ref="BG31:BG34" si="67">+IF($B$7-BG$7&lt;365/12,V31,IF($B$7-BG$7&lt;365*2/12,V31*0.93,IF($B$7-BG$7&lt;365*3/12,V31*0.86,IF($B$7-BG$7&lt;365*4/12,V31*0.79,IF($B$7-BG$7&lt;365*5/12,V31*0.72,IF($B$7-BG$7&lt;365*6/12,V31*0.65,IF($B$7-BG$7&lt;365*7/12,V31*0.58,IF($B$7-BG$7&lt;365*8/12,V31*0.51,0))))))))+IF($B$7-BG$7&gt;365,0,IF($B$7-BG$7&gt;365*11/12,V31*0.23,IF($B$7-BG$7&gt;365*10/12,V31*0.3,IF($B$7-BG$7&gt;365*9/12,V31*0.37,IF($B$7-BG$7&gt;365*8/12,V31*0.44,0)))))</f>
        <v>0</v>
      </c>
      <c r="BH31" s="144">
        <f t="shared" ref="BH31:BH34" si="68">+IF($B$7-BH$7&lt;365/12,W31,IF($B$7-BH$7&lt;365*2/12,W31*0.93,IF($B$7-BH$7&lt;365*3/12,W31*0.86,IF($B$7-BH$7&lt;365*4/12,W31*0.79,IF($B$7-BH$7&lt;365*5/12,W31*0.72,IF($B$7-BH$7&lt;365*6/12,W31*0.65,IF($B$7-BH$7&lt;365*7/12,W31*0.58,IF($B$7-BH$7&lt;365*8/12,W31*0.51,0))))))))+IF($B$7-BH$7&gt;365,0,IF($B$7-BH$7&gt;365*11/12,W31*0.23,IF($B$7-BH$7&gt;365*10/12,W31*0.3,IF($B$7-BH$7&gt;365*9/12,W31*0.37,IF($B$7-BH$7&gt;365*8/12,W31*0.44,0)))))</f>
        <v>0</v>
      </c>
      <c r="BI31" s="168">
        <f t="shared" ref="BI31:BI34" si="69">+IF($B$7-BI$7&lt;365/12,X31,IF($B$7-BI$7&lt;365*2/12,X31*0.93,IF($B$7-BI$7&lt;365*3/12,X31*0.86,IF($B$7-BI$7&lt;365*4/12,X31*0.79,IF($B$7-BI$7&lt;365*5/12,X31*0.72,IF($B$7-BI$7&lt;365*6/12,X31*0.65,IF($B$7-BI$7&lt;365*7/12,X31*0.58,IF($B$7-BI$7&lt;365*8/12,X31*0.51,0))))))))+IF($B$7-BI$7&gt;365,0,IF($B$7-BI$7&gt;365*11/12,X31*0.23,IF($B$7-BI$7&gt;365*10/12,X31*0.3,IF($B$7-BI$7&gt;365*9/12,X31*0.37,IF($B$7-BI$7&gt;365*8/12,X31*0.44,0)))))</f>
        <v>0</v>
      </c>
      <c r="BJ31" s="383">
        <f t="shared" ref="BJ31:BJ34" si="70">+IF($B$7-BJ$7&lt;365/12,Y31,IF($B$7-BJ$7&lt;365*2/12,Y31*0.93,IF($B$7-BJ$7&lt;365*3/12,Y31*0.86,IF($B$7-BJ$7&lt;365*4/12,Y31*0.79,IF($B$7-BJ$7&lt;365*5/12,Y31*0.72,IF($B$7-BJ$7&lt;365*6/12,Y31*0.65,IF($B$7-BJ$7&lt;365*7/12,Y31*0.58,IF($B$7-BJ$7&lt;365*8/12,Y31*0.51,0))))))))+IF($B$7-BJ$7&gt;365,0,IF($B$7-BJ$7&gt;365*11/12,Y31*0.23,IF($B$7-BJ$7&gt;365*10/12,Y31*0.3,IF($B$7-BJ$7&gt;365*9/12,Y31*0.37,IF($B$7-BJ$7&gt;365*8/12,Y31*0.44,0)))))</f>
        <v>0</v>
      </c>
      <c r="BK31" s="383">
        <f t="shared" ref="BK31:BK34" si="71">+IF($B$7-BK$7&lt;365/12,Z31,IF($B$7-BK$7&lt;365*2/12,Z31*0.93,IF($B$7-BK$7&lt;365*3/12,Z31*0.86,IF($B$7-BK$7&lt;365*4/12,Z31*0.79,IF($B$7-BK$7&lt;365*5/12,Z31*0.72,IF($B$7-BK$7&lt;365*6/12,Z31*0.65,IF($B$7-BK$7&lt;365*7/12,Z31*0.58,IF($B$7-BK$7&lt;365*8/12,Z31*0.51,0))))))))+IF($B$7-BK$7&gt;365,0,IF($B$7-BK$7&gt;365*11/12,Z31*0.23,IF($B$7-BK$7&gt;365*10/12,Z31*0.3,IF($B$7-BK$7&gt;365*9/12,Z31*0.37,IF($B$7-BK$7&gt;365*8/12,Z31*0.44,0)))))</f>
        <v>0</v>
      </c>
      <c r="BL31" s="383">
        <f t="shared" ref="BL31:BL34" si="72">+IF($B$7-BL$7&lt;365/12,AA31,IF($B$7-BL$7&lt;365*2/12,AA31*0.93,IF($B$7-BL$7&lt;365*3/12,AA31*0.86,IF($B$7-BL$7&lt;365*4/12,AA31*0.79,IF($B$7-BL$7&lt;365*5/12,AA31*0.72,IF($B$7-BL$7&lt;365*6/12,AA31*0.65,IF($B$7-BL$7&lt;365*7/12,AA31*0.58,IF($B$7-BL$7&lt;365*8/12,AA31*0.51,0))))))))+IF($B$7-BL$7&gt;365,0,IF($B$7-BL$7&gt;365*11/12,AA31*0.23,IF($B$7-BL$7&gt;365*10/12,AA31*0.3,IF($B$7-BL$7&gt;365*9/12,AA31*0.37,IF($B$7-BL$7&gt;365*8/12,AA31*0.44,0)))))</f>
        <v>0</v>
      </c>
      <c r="BM31" s="383">
        <f t="shared" ref="BM31:BM34" si="73">+IF($B$7-BM$7&lt;365/12,AB31,IF($B$7-BM$7&lt;365*2/12,AB31*0.93,IF($B$7-BM$7&lt;365*3/12,AB31*0.86,IF($B$7-BM$7&lt;365*4/12,AB31*0.79,IF($B$7-BM$7&lt;365*5/12,AB31*0.72,IF($B$7-BM$7&lt;365*6/12,AB31*0.65,IF($B$7-BM$7&lt;365*7/12,AB31*0.58,IF($B$7-BM$7&lt;365*8/12,AB31*0.51,0))))))))+IF($B$7-BM$7&gt;365,0,IF($B$7-BM$7&gt;365*11/12,AB31*0.23,IF($B$7-BM$7&gt;365*10/12,AB31*0.3,IF($B$7-BM$7&gt;365*9/12,AB31*0.37,IF($B$7-BM$7&gt;365*8/12,AB31*0.44,0)))))</f>
        <v>0</v>
      </c>
      <c r="BN31" s="383">
        <f t="shared" ref="BN31:BN34" si="74">+IF($B$7-BN$7&lt;365/12,AC31,IF($B$7-BN$7&lt;365*2/12,AC31*0.93,IF($B$7-BN$7&lt;365*3/12,AC31*0.86,IF($B$7-BN$7&lt;365*4/12,AC31*0.79,IF($B$7-BN$7&lt;365*5/12,AC31*0.72,IF($B$7-BN$7&lt;365*6/12,AC31*0.65,IF($B$7-BN$7&lt;365*7/12,AC31*0.58,IF($B$7-BN$7&lt;365*8/12,AC31*0.51,0))))))))+IF($B$7-BN$7&gt;365,0,IF($B$7-BN$7&gt;365*11/12,AC31*0.23,IF($B$7-BN$7&gt;365*10/12,AC31*0.3,IF($B$7-BN$7&gt;365*9/12,AC31*0.37,IF($B$7-BN$7&gt;365*8/12,AC31*0.44,0)))))</f>
        <v>0</v>
      </c>
      <c r="BO31" s="383">
        <f t="shared" ref="BO31:BO34" si="75">+IF($B$7-BO$7&lt;365/12,AD31,IF($B$7-BO$7&lt;365*2/12,AD31*0.93,IF($B$7-BO$7&lt;365*3/12,AD31*0.86,IF($B$7-BO$7&lt;365*4/12,AD31*0.79,IF($B$7-BO$7&lt;365*5/12,AD31*0.72,IF($B$7-BO$7&lt;365*6/12,AD31*0.65,IF($B$7-BO$7&lt;365*7/12,AD31*0.58,IF($B$7-BO$7&lt;365*8/12,AD31*0.51,0))))))))+IF($B$7-BO$7&gt;365,0,IF($B$7-BO$7&gt;365*11/12,AD31*0.23,IF($B$7-BO$7&gt;365*10/12,AD31*0.3,IF($B$7-BO$7&gt;365*9/12,AD31*0.37,IF($B$7-BO$7&gt;365*8/12,AD31*0.44,0)))))</f>
        <v>0</v>
      </c>
      <c r="BP31" s="383">
        <f t="shared" ref="BP31:BP34" si="76">+IF($B$7-BP$7&lt;365/12,AE31,IF($B$7-BP$7&lt;365*2/12,AE31*0.93,IF($B$7-BP$7&lt;365*3/12,AE31*0.86,IF($B$7-BP$7&lt;365*4/12,AE31*0.79,IF($B$7-BP$7&lt;365*5/12,AE31*0.72,IF($B$7-BP$7&lt;365*6/12,AE31*0.65,IF($B$7-BP$7&lt;365*7/12,AE31*0.58,IF($B$7-BP$7&lt;365*8/12,AE31*0.51,0))))))))+IF($B$7-BP$7&gt;365,0,IF($B$7-BP$7&gt;365*11/12,AE31*0.23,IF($B$7-BP$7&gt;365*10/12,AE31*0.3,IF($B$7-BP$7&gt;365*9/12,AE31*0.37,IF($B$7-BP$7&gt;365*8/12,AE31*0.44,0)))))</f>
        <v>0</v>
      </c>
      <c r="BQ31" s="383">
        <f t="shared" ref="BQ31:BQ34" si="77">+IF($B$7-BQ$7&lt;365/12,AF31,IF($B$7-BQ$7&lt;365*2/12,AF31*0.93,IF($B$7-BQ$7&lt;365*3/12,AF31*0.86,IF($B$7-BQ$7&lt;365*4/12,AF31*0.79,IF($B$7-BQ$7&lt;365*5/12,AF31*0.72,IF($B$7-BQ$7&lt;365*6/12,AF31*0.65,IF($B$7-BQ$7&lt;365*7/12,AF31*0.58,IF($B$7-BQ$7&lt;365*8/12,AF31*0.51,0))))))))+IF($B$7-BQ$7&gt;365,0,IF($B$7-BQ$7&gt;365*11/12,AF31*0.23,IF($B$7-BQ$7&gt;365*10/12,AF31*0.3,IF($B$7-BQ$7&gt;365*9/12,AF31*0.37,IF($B$7-BQ$7&gt;365*8/12,AF31*0.44,0)))))</f>
        <v>0</v>
      </c>
      <c r="BR31" s="383">
        <f t="shared" ref="BR31:BR34" si="78">+IF($B$7-BR$7&lt;365/12,AG31,IF($B$7-BR$7&lt;365*2/12,AG31*0.93,IF($B$7-BR$7&lt;365*3/12,AG31*0.86,IF($B$7-BR$7&lt;365*4/12,AG31*0.79,IF($B$7-BR$7&lt;365*5/12,AG31*0.72,IF($B$7-BR$7&lt;365*6/12,AG31*0.65,IF($B$7-BR$7&lt;365*7/12,AG31*0.58,IF($B$7-BR$7&lt;365*8/12,AG31*0.51,0))))))))+IF($B$7-BR$7&gt;365,0,IF($B$7-BR$7&gt;365*11/12,AG31*0.23,IF($B$7-BR$7&gt;365*10/12,AG31*0.3,IF($B$7-BR$7&gt;365*9/12,AG31*0.37,IF($B$7-BR$7&gt;365*8/12,AG31*0.44,0)))))</f>
        <v>0</v>
      </c>
      <c r="BS31" s="383">
        <f t="shared" ref="BS31:BS34" si="79">+IF($B$7-BS$7&lt;365/12,AH31,IF($B$7-BS$7&lt;365*2/12,AH31*0.93,IF($B$7-BS$7&lt;365*3/12,AH31*0.86,IF($B$7-BS$7&lt;365*4/12,AH31*0.79,IF($B$7-BS$7&lt;365*5/12,AH31*0.72,IF($B$7-BS$7&lt;365*6/12,AH31*0.65,IF($B$7-BS$7&lt;365*7/12,AH31*0.58,IF($B$7-BS$7&lt;365*8/12,AH31*0.51,0))))))))+IF($B$7-BS$7&gt;365,0,IF($B$7-BS$7&gt;365*11/12,AH31*0.23,IF($B$7-BS$7&gt;365*10/12,AH31*0.3,IF($B$7-BS$7&gt;365*9/12,AH31*0.37,IF($B$7-BS$7&gt;365*8/12,AH31*0.44,0)))))</f>
        <v>0</v>
      </c>
      <c r="BT31" s="383">
        <f t="shared" ref="BT31:BT34" si="80">+IF($B$7-BT$7&lt;365/12,AI31,IF($B$7-BT$7&lt;365*2/12,AI31*0.93,IF($B$7-BT$7&lt;365*3/12,AI31*0.86,IF($B$7-BT$7&lt;365*4/12,AI31*0.79,IF($B$7-BT$7&lt;365*5/12,AI31*0.72,IF($B$7-BT$7&lt;365*6/12,AI31*0.65,IF($B$7-BT$7&lt;365*7/12,AI31*0.58,IF($B$7-BT$7&lt;365*8/12,AI31*0.51,0))))))))+IF($B$7-BT$7&gt;365,0,IF($B$7-BT$7&gt;365*11/12,AI31*0.23,IF($B$7-BT$7&gt;365*10/12,AI31*0.3,IF($B$7-BT$7&gt;365*9/12,AI31*0.37,IF($B$7-BT$7&gt;365*8/12,AI31*0.44,0)))))</f>
        <v>0</v>
      </c>
      <c r="BU31" s="383">
        <f t="shared" ref="BU31:BU34" si="81">+IF($B$7-BU$7&lt;365/12,AJ31,IF($B$7-BU$7&lt;365*2/12,AJ31*0.93,IF($B$7-BU$7&lt;365*3/12,AJ31*0.86,IF($B$7-BU$7&lt;365*4/12,AJ31*0.79,IF($B$7-BU$7&lt;365*5/12,AJ31*0.72,IF($B$7-BU$7&lt;365*6/12,AJ31*0.65,IF($B$7-BU$7&lt;365*7/12,AJ31*0.58,IF($B$7-BU$7&lt;365*8/12,AJ31*0.51,0))))))))+IF($B$7-BU$7&gt;365,0,IF($B$7-BU$7&gt;365*11/12,AJ31*0.23,IF($B$7-BU$7&gt;365*10/12,AJ31*0.3,IF($B$7-BU$7&gt;365*9/12,AJ31*0.37,IF($B$7-BU$7&gt;365*8/12,AJ31*0.44,0)))))</f>
        <v>0</v>
      </c>
      <c r="BV31" s="383">
        <f t="shared" ref="BV31:BV34" si="82">+IF($B$7-BV$7&lt;365/12,AK31,IF($B$7-BV$7&lt;365*2/12,AK31*0.93,IF($B$7-BV$7&lt;365*3/12,AK31*0.86,IF($B$7-BV$7&lt;365*4/12,AK31*0.79,IF($B$7-BV$7&lt;365*5/12,AK31*0.72,IF($B$7-BV$7&lt;365*6/12,AK31*0.65,IF($B$7-BV$7&lt;365*7/12,AK31*0.58,IF($B$7-BV$7&lt;365*8/12,AK31*0.51,0))))))))+IF($B$7-BV$7&gt;365,0,IF($B$7-BV$7&gt;365*11/12,AK31*0.23,IF($B$7-BV$7&gt;365*10/12,AK31*0.3,IF($B$7-BV$7&gt;365*9/12,AK31*0.37,IF($B$7-BV$7&gt;365*8/12,AK31*0.44,0)))))</f>
        <v>0</v>
      </c>
      <c r="BW31" s="383">
        <f t="shared" ref="BW31:BW34" si="83">+IF($B$7-BW$7&lt;365/12,AL31,IF($B$7-BW$7&lt;365*2/12,AL31*0.93,IF($B$7-BW$7&lt;365*3/12,AL31*0.86,IF($B$7-BW$7&lt;365*4/12,AL31*0.79,IF($B$7-BW$7&lt;365*5/12,AL31*0.72,IF($B$7-BW$7&lt;365*6/12,AL31*0.65,IF($B$7-BW$7&lt;365*7/12,AL31*0.58,IF($B$7-BW$7&lt;365*8/12,AL31*0.51,0))))))))+IF($B$7-BW$7&gt;365,0,IF($B$7-BW$7&gt;365*11/12,AL31*0.23,IF($B$7-BW$7&gt;365*10/12,AL31*0.3,IF($B$7-BW$7&gt;365*9/12,AL31*0.37,IF($B$7-BW$7&gt;365*8/12,AL31*0.44,0)))))</f>
        <v>0</v>
      </c>
      <c r="BX31" s="383">
        <f t="shared" ref="BX31:BX34" si="84">+IF($B$7-BX$7&lt;365/12,AM31,IF($B$7-BX$7&lt;365*2/12,AM31*0.93,IF($B$7-BX$7&lt;365*3/12,AM31*0.86,IF($B$7-BX$7&lt;365*4/12,AM31*0.79,IF($B$7-BX$7&lt;365*5/12,AM31*0.72,IF($B$7-BX$7&lt;365*6/12,AM31*0.65,IF($B$7-BX$7&lt;365*7/12,AM31*0.58,IF($B$7-BX$7&lt;365*8/12,AM31*0.51,0))))))))+IF($B$7-BX$7&gt;365,0,IF($B$7-BX$7&gt;365*11/12,AM31*0.23,IF($B$7-BX$7&gt;365*10/12,AM31*0.3,IF($B$7-BX$7&gt;365*9/12,AM31*0.37,IF($B$7-BX$7&gt;365*8/12,AM31*0.44,0)))))</f>
        <v>0</v>
      </c>
      <c r="BY31" s="383">
        <f t="shared" ref="BY31:BY34" si="85">+IF($B$7-BY$7&lt;365/12,AN31,IF($B$7-BY$7&lt;365*2/12,AN31*0.93,IF($B$7-BY$7&lt;365*3/12,AN31*0.86,IF($B$7-BY$7&lt;365*4/12,AN31*0.79,IF($B$7-BY$7&lt;365*5/12,AN31*0.72,IF($B$7-BY$7&lt;365*6/12,AN31*0.65,IF($B$7-BY$7&lt;365*7/12,AN31*0.58,IF($B$7-BY$7&lt;365*8/12,AN31*0.51,0))))))))+IF($B$7-BY$7&gt;365,0,IF($B$7-BY$7&gt;365*11/12,AN31*0.23,IF($B$7-BY$7&gt;365*10/12,AN31*0.3,IF($B$7-BY$7&gt;365*9/12,AN31*0.37,IF($B$7-BY$7&gt;365*8/12,AN31*0.44,0)))))</f>
        <v>0</v>
      </c>
      <c r="BZ31" s="383">
        <f t="shared" ref="BZ31:BZ34" si="86">+IF($B$7-BZ$7&lt;365/12,AO31,IF($B$7-BZ$7&lt;365*2/12,AO31*0.93,IF($B$7-BZ$7&lt;365*3/12,AO31*0.86,IF($B$7-BZ$7&lt;365*4/12,AO31*0.79,IF($B$7-BZ$7&lt;365*5/12,AO31*0.72,IF($B$7-BZ$7&lt;365*6/12,AO31*0.65,IF($B$7-BZ$7&lt;365*7/12,AO31*0.58,IF($B$7-BZ$7&lt;365*8/12,AO31*0.51,0))))))))+IF($B$7-BZ$7&gt;365,0,IF($B$7-BZ$7&gt;365*11/12,AO31*0.23,IF($B$7-BZ$7&gt;365*10/12,AO31*0.3,IF($B$7-BZ$7&gt;365*9/12,AO31*0.37,IF($B$7-BZ$7&gt;365*8/12,AO31*0.44,0)))))</f>
        <v>0</v>
      </c>
      <c r="CA31" s="104">
        <f t="shared" ref="CA31" si="87">SUM(AQ31:BZ31)</f>
        <v>0</v>
      </c>
      <c r="CB31" s="160">
        <f t="shared" ref="CB31:CB34" si="88">+AP31</f>
        <v>0</v>
      </c>
      <c r="CC31" s="29" t="str">
        <f t="shared" si="43"/>
        <v>NICOLE SARDINHA</v>
      </c>
      <c r="CD31" s="70" t="str">
        <f t="shared" si="44"/>
        <v>LSGC</v>
      </c>
      <c r="CE31" s="9">
        <v>24</v>
      </c>
      <c r="CF31" s="183"/>
    </row>
    <row r="32" spans="1:84" x14ac:dyDescent="0.2">
      <c r="A32" s="16" t="str">
        <f t="shared" si="45"/>
        <v xml:space="preserve"> </v>
      </c>
      <c r="B32" s="38"/>
      <c r="C32" s="64"/>
      <c r="D32" s="93"/>
      <c r="E32" s="86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60">
        <f t="shared" si="50"/>
        <v>0</v>
      </c>
      <c r="AQ32" s="144">
        <f t="shared" si="51"/>
        <v>0</v>
      </c>
      <c r="AR32" s="144">
        <f t="shared" si="52"/>
        <v>0</v>
      </c>
      <c r="AS32" s="144">
        <f t="shared" si="53"/>
        <v>0</v>
      </c>
      <c r="AT32" s="144">
        <f t="shared" si="54"/>
        <v>0</v>
      </c>
      <c r="AU32" s="144">
        <f t="shared" si="55"/>
        <v>0</v>
      </c>
      <c r="AV32" s="144">
        <f t="shared" si="56"/>
        <v>0</v>
      </c>
      <c r="AW32" s="168">
        <f t="shared" si="57"/>
        <v>0</v>
      </c>
      <c r="AX32" s="143">
        <f t="shared" si="58"/>
        <v>0</v>
      </c>
      <c r="AY32" s="144">
        <f t="shared" si="59"/>
        <v>0</v>
      </c>
      <c r="AZ32" s="144">
        <f t="shared" si="60"/>
        <v>0</v>
      </c>
      <c r="BA32" s="144">
        <f t="shared" si="61"/>
        <v>0</v>
      </c>
      <c r="BB32" s="144">
        <f t="shared" si="62"/>
        <v>0</v>
      </c>
      <c r="BC32" s="144">
        <f t="shared" si="63"/>
        <v>0</v>
      </c>
      <c r="BD32" s="144">
        <f t="shared" si="64"/>
        <v>0</v>
      </c>
      <c r="BE32" s="144">
        <f t="shared" si="65"/>
        <v>0</v>
      </c>
      <c r="BF32" s="144">
        <f t="shared" si="66"/>
        <v>0</v>
      </c>
      <c r="BG32" s="144">
        <f t="shared" si="67"/>
        <v>0</v>
      </c>
      <c r="BH32" s="144">
        <f t="shared" si="68"/>
        <v>0</v>
      </c>
      <c r="BI32" s="144">
        <f t="shared" si="69"/>
        <v>0</v>
      </c>
      <c r="BJ32" s="383">
        <f t="shared" si="70"/>
        <v>0</v>
      </c>
      <c r="BK32" s="383">
        <f t="shared" si="71"/>
        <v>0</v>
      </c>
      <c r="BL32" s="383">
        <f t="shared" si="72"/>
        <v>0</v>
      </c>
      <c r="BM32" s="383">
        <f t="shared" si="73"/>
        <v>0</v>
      </c>
      <c r="BN32" s="383">
        <f t="shared" si="74"/>
        <v>0</v>
      </c>
      <c r="BO32" s="383">
        <f t="shared" si="75"/>
        <v>0</v>
      </c>
      <c r="BP32" s="383">
        <f t="shared" si="76"/>
        <v>0</v>
      </c>
      <c r="BQ32" s="383">
        <f t="shared" si="77"/>
        <v>0</v>
      </c>
      <c r="BR32" s="383">
        <f t="shared" si="78"/>
        <v>0</v>
      </c>
      <c r="BS32" s="383">
        <f t="shared" si="79"/>
        <v>0</v>
      </c>
      <c r="BT32" s="383">
        <f t="shared" si="80"/>
        <v>0</v>
      </c>
      <c r="BU32" s="383">
        <f t="shared" si="81"/>
        <v>0</v>
      </c>
      <c r="BV32" s="383">
        <f t="shared" si="82"/>
        <v>0</v>
      </c>
      <c r="BW32" s="383">
        <f t="shared" si="83"/>
        <v>0</v>
      </c>
      <c r="BX32" s="383">
        <f t="shared" si="84"/>
        <v>0</v>
      </c>
      <c r="BY32" s="383">
        <f t="shared" si="85"/>
        <v>0</v>
      </c>
      <c r="BZ32" s="383">
        <f t="shared" si="86"/>
        <v>0</v>
      </c>
      <c r="CA32" s="104">
        <f>SUM(AQ32:BI32)</f>
        <v>0</v>
      </c>
      <c r="CB32" s="160">
        <f t="shared" si="88"/>
        <v>0</v>
      </c>
      <c r="CC32" s="29">
        <f t="shared" si="43"/>
        <v>0</v>
      </c>
      <c r="CD32" s="70">
        <f t="shared" si="44"/>
        <v>0</v>
      </c>
      <c r="CE32" s="9">
        <v>25</v>
      </c>
      <c r="CF32" s="183"/>
    </row>
    <row r="33" spans="1:84" ht="12.75" customHeight="1" x14ac:dyDescent="0.2">
      <c r="A33" s="16" t="str">
        <f t="shared" si="45"/>
        <v xml:space="preserve"> </v>
      </c>
      <c r="B33" s="38"/>
      <c r="C33" s="64"/>
      <c r="D33" s="93"/>
      <c r="E33" s="86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60">
        <f t="shared" si="50"/>
        <v>0</v>
      </c>
      <c r="AQ33" s="144">
        <f t="shared" si="51"/>
        <v>0</v>
      </c>
      <c r="AR33" s="144">
        <f t="shared" si="52"/>
        <v>0</v>
      </c>
      <c r="AS33" s="144">
        <f t="shared" si="53"/>
        <v>0</v>
      </c>
      <c r="AT33" s="144">
        <f t="shared" si="54"/>
        <v>0</v>
      </c>
      <c r="AU33" s="144">
        <f t="shared" si="55"/>
        <v>0</v>
      </c>
      <c r="AV33" s="144">
        <f t="shared" si="56"/>
        <v>0</v>
      </c>
      <c r="AW33" s="168">
        <f t="shared" si="57"/>
        <v>0</v>
      </c>
      <c r="AX33" s="143">
        <f t="shared" si="58"/>
        <v>0</v>
      </c>
      <c r="AY33" s="144">
        <f t="shared" si="59"/>
        <v>0</v>
      </c>
      <c r="AZ33" s="144">
        <f t="shared" si="60"/>
        <v>0</v>
      </c>
      <c r="BA33" s="144">
        <f t="shared" si="61"/>
        <v>0</v>
      </c>
      <c r="BB33" s="144">
        <f t="shared" si="62"/>
        <v>0</v>
      </c>
      <c r="BC33" s="144">
        <f t="shared" si="63"/>
        <v>0</v>
      </c>
      <c r="BD33" s="144">
        <f t="shared" si="64"/>
        <v>0</v>
      </c>
      <c r="BE33" s="144">
        <f t="shared" si="65"/>
        <v>0</v>
      </c>
      <c r="BF33" s="144">
        <f t="shared" si="66"/>
        <v>0</v>
      </c>
      <c r="BG33" s="144">
        <f t="shared" si="67"/>
        <v>0</v>
      </c>
      <c r="BH33" s="144">
        <f t="shared" si="68"/>
        <v>0</v>
      </c>
      <c r="BI33" s="144">
        <f t="shared" si="69"/>
        <v>0</v>
      </c>
      <c r="BJ33" s="383">
        <f t="shared" si="70"/>
        <v>0</v>
      </c>
      <c r="BK33" s="383">
        <f t="shared" si="71"/>
        <v>0</v>
      </c>
      <c r="BL33" s="383">
        <f t="shared" si="72"/>
        <v>0</v>
      </c>
      <c r="BM33" s="383">
        <f t="shared" si="73"/>
        <v>0</v>
      </c>
      <c r="BN33" s="383">
        <f t="shared" si="74"/>
        <v>0</v>
      </c>
      <c r="BO33" s="383">
        <f t="shared" si="75"/>
        <v>0</v>
      </c>
      <c r="BP33" s="383">
        <f t="shared" si="76"/>
        <v>0</v>
      </c>
      <c r="BQ33" s="383">
        <f t="shared" si="77"/>
        <v>0</v>
      </c>
      <c r="BR33" s="383">
        <f t="shared" si="78"/>
        <v>0</v>
      </c>
      <c r="BS33" s="383">
        <f t="shared" si="79"/>
        <v>0</v>
      </c>
      <c r="BT33" s="383">
        <f t="shared" si="80"/>
        <v>0</v>
      </c>
      <c r="BU33" s="383">
        <f t="shared" si="81"/>
        <v>0</v>
      </c>
      <c r="BV33" s="383">
        <f t="shared" si="82"/>
        <v>0</v>
      </c>
      <c r="BW33" s="383">
        <f t="shared" si="83"/>
        <v>0</v>
      </c>
      <c r="BX33" s="383">
        <f t="shared" si="84"/>
        <v>0</v>
      </c>
      <c r="BY33" s="383">
        <f t="shared" si="85"/>
        <v>0</v>
      </c>
      <c r="BZ33" s="383">
        <f t="shared" si="86"/>
        <v>0</v>
      </c>
      <c r="CA33" s="104">
        <f>SUM(AQ33:BI33)</f>
        <v>0</v>
      </c>
      <c r="CB33" s="160">
        <f t="shared" si="88"/>
        <v>0</v>
      </c>
      <c r="CC33" s="29">
        <f t="shared" si="43"/>
        <v>0</v>
      </c>
      <c r="CD33" s="70">
        <f t="shared" si="44"/>
        <v>0</v>
      </c>
      <c r="CE33" s="9">
        <v>26</v>
      </c>
      <c r="CF33" s="183">
        <f t="shared" si="46"/>
        <v>0</v>
      </c>
    </row>
    <row r="34" spans="1:84" ht="12.75" customHeight="1" thickBot="1" x14ac:dyDescent="0.25">
      <c r="A34" s="16" t="str">
        <f t="shared" si="45"/>
        <v xml:space="preserve"> </v>
      </c>
      <c r="B34" s="31"/>
      <c r="C34" s="78"/>
      <c r="D34" s="362"/>
      <c r="E34" s="152" t="str">
        <f>IF(($A$6-D34)/365.25&gt;18,"",IF(($A$6-D34)/365.25&gt;15,"JUV",IF(($A$6-D34)/365.25&gt;13,"PJUV",IF(($A$6-D34)/365.25&gt;11,"INF D",IF(($A$6-D34)/365.25&gt;9,"INF C","INF B")))))</f>
        <v/>
      </c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251">
        <f t="shared" si="50"/>
        <v>0</v>
      </c>
      <c r="AQ34" s="145">
        <f t="shared" si="51"/>
        <v>0</v>
      </c>
      <c r="AR34" s="145">
        <f t="shared" si="52"/>
        <v>0</v>
      </c>
      <c r="AS34" s="145">
        <f t="shared" si="53"/>
        <v>0</v>
      </c>
      <c r="AT34" s="145">
        <f t="shared" si="54"/>
        <v>0</v>
      </c>
      <c r="AU34" s="145">
        <f t="shared" si="55"/>
        <v>0</v>
      </c>
      <c r="AV34" s="145">
        <f t="shared" si="56"/>
        <v>0</v>
      </c>
      <c r="AW34" s="191">
        <f t="shared" si="57"/>
        <v>0</v>
      </c>
      <c r="AX34" s="145">
        <f t="shared" si="58"/>
        <v>0</v>
      </c>
      <c r="AY34" s="145">
        <f t="shared" si="59"/>
        <v>0</v>
      </c>
      <c r="AZ34" s="145">
        <f t="shared" si="60"/>
        <v>0</v>
      </c>
      <c r="BA34" s="145">
        <f t="shared" si="61"/>
        <v>0</v>
      </c>
      <c r="BB34" s="145">
        <f t="shared" si="62"/>
        <v>0</v>
      </c>
      <c r="BC34" s="145">
        <f t="shared" si="63"/>
        <v>0</v>
      </c>
      <c r="BD34" s="145">
        <f t="shared" si="64"/>
        <v>0</v>
      </c>
      <c r="BE34" s="145">
        <f t="shared" si="65"/>
        <v>0</v>
      </c>
      <c r="BF34" s="145">
        <f t="shared" si="66"/>
        <v>0</v>
      </c>
      <c r="BG34" s="145">
        <f t="shared" si="67"/>
        <v>0</v>
      </c>
      <c r="BH34" s="145">
        <f t="shared" si="68"/>
        <v>0</v>
      </c>
      <c r="BI34" s="145">
        <f t="shared" si="69"/>
        <v>0</v>
      </c>
      <c r="BJ34" s="384">
        <f t="shared" si="70"/>
        <v>0</v>
      </c>
      <c r="BK34" s="384">
        <f t="shared" si="71"/>
        <v>0</v>
      </c>
      <c r="BL34" s="384">
        <f t="shared" si="72"/>
        <v>0</v>
      </c>
      <c r="BM34" s="384">
        <f t="shared" si="73"/>
        <v>0</v>
      </c>
      <c r="BN34" s="384">
        <f t="shared" si="74"/>
        <v>0</v>
      </c>
      <c r="BO34" s="384">
        <f t="shared" si="75"/>
        <v>0</v>
      </c>
      <c r="BP34" s="384">
        <f t="shared" si="76"/>
        <v>0</v>
      </c>
      <c r="BQ34" s="384">
        <f t="shared" si="77"/>
        <v>0</v>
      </c>
      <c r="BR34" s="384">
        <f t="shared" si="78"/>
        <v>0</v>
      </c>
      <c r="BS34" s="384">
        <f t="shared" si="79"/>
        <v>0</v>
      </c>
      <c r="BT34" s="384">
        <f t="shared" si="80"/>
        <v>0</v>
      </c>
      <c r="BU34" s="384">
        <f t="shared" si="81"/>
        <v>0</v>
      </c>
      <c r="BV34" s="384">
        <f t="shared" si="82"/>
        <v>0</v>
      </c>
      <c r="BW34" s="384">
        <f t="shared" si="83"/>
        <v>0</v>
      </c>
      <c r="BX34" s="384">
        <f t="shared" si="84"/>
        <v>0</v>
      </c>
      <c r="BY34" s="384">
        <f t="shared" si="85"/>
        <v>0</v>
      </c>
      <c r="BZ34" s="384">
        <f t="shared" si="86"/>
        <v>0</v>
      </c>
      <c r="CA34" s="99">
        <f>SUM(AQ34:BZ34)</f>
        <v>0</v>
      </c>
      <c r="CB34" s="251">
        <f t="shared" si="88"/>
        <v>0</v>
      </c>
      <c r="CC34" s="30">
        <f t="shared" si="43"/>
        <v>0</v>
      </c>
      <c r="CD34" s="30">
        <f t="shared" si="44"/>
        <v>0</v>
      </c>
      <c r="CE34" s="9">
        <v>27</v>
      </c>
      <c r="CF34" s="183">
        <f t="shared" si="46"/>
        <v>0</v>
      </c>
    </row>
  </sheetData>
  <sortState xmlns:xlrd2="http://schemas.microsoft.com/office/spreadsheetml/2017/richdata2" ref="B8:CB30">
    <sortCondition descending="1" ref="CA8:CA30"/>
    <sortCondition ref="B8:B30"/>
  </sortState>
  <mergeCells count="10">
    <mergeCell ref="CB6:CB7"/>
    <mergeCell ref="AP6:AP7"/>
    <mergeCell ref="C6:C7"/>
    <mergeCell ref="D6:D7"/>
    <mergeCell ref="E6:E7"/>
    <mergeCell ref="F5:AO5"/>
    <mergeCell ref="AQ5:BI5"/>
    <mergeCell ref="A6:A7"/>
    <mergeCell ref="E4:AO4"/>
    <mergeCell ref="AP4:CA4"/>
  </mergeCells>
  <phoneticPr fontId="0" type="noConversion"/>
  <conditionalFormatting sqref="AP34">
    <cfRule type="cellIs" dxfId="14" priority="2" operator="greaterThan">
      <formula>8</formula>
    </cfRule>
  </conditionalFormatting>
  <pageMargins left="0.39370078740157483" right="0.39370078740157483" top="0.78740157480314965" bottom="0.78740157480314965" header="0" footer="0"/>
  <pageSetup scale="75" orientation="portrait" horizontalDpi="300" verticalDpi="300" r:id="rId1"/>
  <headerFooter alignWithMargins="0">
    <oddFooter>&amp;L&amp;F&amp;Cpag. &amp;P /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0"/>
  </sheetPr>
  <dimension ref="A2:BN38"/>
  <sheetViews>
    <sheetView showGridLines="0" showRowColHeaders="0" showZeros="0" showOutlineSymbols="0" topLeftCell="A2" zoomScale="80" zoomScaleNormal="80" workbookViewId="0">
      <pane xSplit="5" ySplit="7" topLeftCell="AN9" activePane="bottomRight" state="frozenSplit"/>
      <selection pane="topRight" activeCell="J2" sqref="J2"/>
      <selection pane="bottomLeft" activeCell="A6" sqref="A6"/>
      <selection pane="bottomRight" activeCell="B7" sqref="B7"/>
    </sheetView>
  </sheetViews>
  <sheetFormatPr defaultColWidth="11.7109375" defaultRowHeight="12.75" x14ac:dyDescent="0.2"/>
  <cols>
    <col min="1" max="1" width="3.7109375" style="1" customWidth="1"/>
    <col min="2" max="2" width="34" style="5" customWidth="1"/>
    <col min="3" max="3" width="6.7109375" style="1" customWidth="1"/>
    <col min="4" max="4" width="9.85546875" style="1" bestFit="1" customWidth="1"/>
    <col min="5" max="5" width="8.5703125" style="1" customWidth="1"/>
    <col min="6" max="31" width="9.42578125" style="1" customWidth="1"/>
    <col min="32" max="32" width="6.7109375" style="9" customWidth="1"/>
    <col min="33" max="58" width="9.42578125" style="1" customWidth="1"/>
    <col min="59" max="59" width="10.7109375" style="1" customWidth="1"/>
    <col min="60" max="60" width="7.140625" style="1" customWidth="1"/>
    <col min="61" max="61" width="30.140625" style="1" customWidth="1"/>
    <col min="62" max="62" width="7.140625" style="1" customWidth="1"/>
    <col min="63" max="16384" width="11.7109375" style="1"/>
  </cols>
  <sheetData>
    <row r="2" spans="1:66" hidden="1" x14ac:dyDescent="0.2"/>
    <row r="3" spans="1:66" hidden="1" x14ac:dyDescent="0.2"/>
    <row r="5" spans="1:66" s="297" customFormat="1" ht="15.75" x14ac:dyDescent="0.2">
      <c r="B5" s="296"/>
      <c r="C5" s="296"/>
      <c r="D5" s="296"/>
      <c r="E5" s="428" t="s">
        <v>365</v>
      </c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52"/>
      <c r="AF5" s="453" t="s">
        <v>366</v>
      </c>
      <c r="AG5" s="428"/>
      <c r="AH5" s="428"/>
      <c r="AI5" s="428"/>
      <c r="AJ5" s="428"/>
      <c r="AK5" s="428"/>
      <c r="AL5" s="428"/>
      <c r="AM5" s="428"/>
      <c r="AN5" s="428"/>
      <c r="AO5" s="428"/>
      <c r="AP5" s="428"/>
      <c r="AQ5" s="428"/>
      <c r="AR5" s="428"/>
      <c r="AS5" s="428"/>
      <c r="AT5" s="428"/>
      <c r="AU5" s="428"/>
      <c r="AV5" s="428"/>
      <c r="AW5" s="428"/>
      <c r="AX5" s="428"/>
      <c r="AY5" s="428"/>
      <c r="AZ5" s="428"/>
      <c r="BA5" s="428"/>
      <c r="BB5" s="428"/>
      <c r="BC5" s="428"/>
      <c r="BD5" s="428"/>
      <c r="BE5" s="428"/>
      <c r="BF5" s="452"/>
      <c r="BG5" s="296"/>
      <c r="BH5" s="348"/>
      <c r="BI5" s="348"/>
      <c r="BJ5" s="348"/>
    </row>
    <row r="6" spans="1:66" ht="21" thickBot="1" x14ac:dyDescent="0.25">
      <c r="B6" s="58"/>
      <c r="C6" s="58"/>
      <c r="D6" s="58"/>
      <c r="E6" s="58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290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  <c r="AY6" s="454"/>
      <c r="AZ6" s="454"/>
      <c r="BA6" s="454"/>
      <c r="BB6" s="454"/>
      <c r="BC6" s="454"/>
      <c r="BD6" s="454"/>
      <c r="BE6" s="454"/>
      <c r="BF6" s="454"/>
      <c r="BG6" s="290"/>
      <c r="BH6" s="109"/>
      <c r="BI6" s="41"/>
      <c r="BJ6" s="41"/>
      <c r="BK6" s="15"/>
      <c r="BL6" s="15"/>
      <c r="BM6" s="15"/>
      <c r="BN6" s="15"/>
    </row>
    <row r="7" spans="1:66" s="2" customFormat="1" ht="154.5" customHeight="1" x14ac:dyDescent="0.2">
      <c r="A7" s="80">
        <f>'Juv. Masculino'!A4</f>
        <v>44926</v>
      </c>
      <c r="B7" s="37" t="s">
        <v>367</v>
      </c>
      <c r="C7" s="430" t="s">
        <v>3</v>
      </c>
      <c r="D7" s="450" t="s">
        <v>4</v>
      </c>
      <c r="E7" s="450" t="s">
        <v>203</v>
      </c>
      <c r="F7" s="124" t="s">
        <v>10</v>
      </c>
      <c r="G7" s="124" t="s">
        <v>18</v>
      </c>
      <c r="H7" s="124" t="s">
        <v>300</v>
      </c>
      <c r="I7" s="124" t="s">
        <v>29</v>
      </c>
      <c r="J7" s="124" t="s">
        <v>368</v>
      </c>
      <c r="K7" s="124" t="s">
        <v>351</v>
      </c>
      <c r="L7" s="124" t="s">
        <v>369</v>
      </c>
      <c r="M7" s="124" t="s">
        <v>370</v>
      </c>
      <c r="N7" s="124" t="s">
        <v>309</v>
      </c>
      <c r="O7" s="124" t="s">
        <v>53</v>
      </c>
      <c r="P7" s="124" t="s">
        <v>371</v>
      </c>
      <c r="Q7" s="124" t="s">
        <v>372</v>
      </c>
      <c r="R7" s="124" t="s">
        <v>67</v>
      </c>
      <c r="S7" s="124" t="s">
        <v>222</v>
      </c>
      <c r="T7" s="124" t="s">
        <v>373</v>
      </c>
      <c r="U7" s="124" t="s">
        <v>77</v>
      </c>
      <c r="V7" s="124" t="s">
        <v>78</v>
      </c>
      <c r="W7" s="124" t="s">
        <v>79</v>
      </c>
      <c r="X7" s="124" t="s">
        <v>314</v>
      </c>
      <c r="Y7" s="124" t="s">
        <v>374</v>
      </c>
      <c r="Z7" s="124" t="s">
        <v>317</v>
      </c>
      <c r="AA7" s="124" t="s">
        <v>357</v>
      </c>
      <c r="AB7" s="124" t="s">
        <v>96</v>
      </c>
      <c r="AC7" s="124" t="s">
        <v>617</v>
      </c>
      <c r="AD7" s="124" t="s">
        <v>618</v>
      </c>
      <c r="AE7" s="124"/>
      <c r="AF7" s="425" t="s">
        <v>98</v>
      </c>
      <c r="AG7" s="125" t="str">
        <f t="shared" ref="AG7:AP8" si="0">+F7</f>
        <v>FVG   ProAm Junko Golf Club 2023  El Junko</v>
      </c>
      <c r="AH7" s="125" t="str">
        <f t="shared" si="0"/>
        <v>FVG Torneo Amateur Los Anaucos GC, Los Anaucos, Miranda   5662 yds</v>
      </c>
      <c r="AI7" s="125" t="str">
        <f t="shared" si="0"/>
        <v>FVG       Torneo Juvenil Junko Golf Club, Gira IJGA  6250 yds</v>
      </c>
      <c r="AJ7" s="125" t="str">
        <f t="shared" si="0"/>
        <v>FVG  !ra Parada Gira Juvenil de Oriente, PLC CC., Pto La Cruz Anzoategui</v>
      </c>
      <c r="AK7" s="125" t="str">
        <f t="shared" si="0"/>
        <v xml:space="preserve">FVG       Torneo Juvenil IZCC - Gira IJGA, Izcaragua CC., </v>
      </c>
      <c r="AL7" s="125" t="str">
        <f t="shared" si="0"/>
        <v>FVG     Torneo Juvenil FVG Gira IJGA, Guataparo CC, Valencia 5900 yds</v>
      </c>
      <c r="AM7" s="125" t="str">
        <f t="shared" si="0"/>
        <v>US KIDS Venezuela                         Valle arriba GC                                                                            TEE 5</v>
      </c>
      <c r="AN7" s="125" t="str">
        <f t="shared" si="0"/>
        <v>US KIDS Venezuela                         Valle arriba GC                                                                            TEE 4</v>
      </c>
      <c r="AO7" s="125" t="str">
        <f t="shared" si="0"/>
        <v>FVG  Clasificacion Sudamericano Pre Juvenil 2023, VAGC, LCC,  Caracas   6251 / 6458  yds</v>
      </c>
      <c r="AP7" s="125" t="str">
        <f t="shared" si="0"/>
        <v>FVG    WAGR  Torneo Amateur  JGC  6200 yds</v>
      </c>
      <c r="AQ7" s="125" t="str">
        <f t="shared" ref="AQ7:AZ8" si="1">+P7</f>
        <v>OPTIMIST International Jr Golf Champ., Trump National Doral, Blue Monster, Miami Fl.,    6039 yds</v>
      </c>
      <c r="AR7" s="125" t="str">
        <f t="shared" si="1"/>
        <v>USKIDS World Championship 2023. Pinehurt No 8, Pinehurst  5578 yds</v>
      </c>
      <c r="AS7" s="125" t="str">
        <f t="shared" si="1"/>
        <v>FVG      Torneo Juvenil  Gira IJGA, Marriott Maracay  6600yds</v>
      </c>
      <c r="AT7" s="125" t="str">
        <f t="shared" si="1"/>
        <v>FVG      Torneo Juvenil  Gira IJGA, Marriott Maracay  5800 yds</v>
      </c>
      <c r="AU7" s="125" t="str">
        <f t="shared" si="1"/>
        <v>FVG    CampeonatoNacional Infantil 2023, Caracas CC, Caracas</v>
      </c>
      <c r="AV7" s="125" t="str">
        <f t="shared" si="1"/>
        <v xml:space="preserve">FVG  III Parada Gira Oriental de Golf Menor, La Salina GC, Lecherias </v>
      </c>
      <c r="AW7" s="125" t="str">
        <f t="shared" si="1"/>
        <v>FVG   Clasificacion Nacional Juvenil 2023, VAGC, 6400 yds</v>
      </c>
      <c r="AX7" s="125" t="str">
        <f t="shared" si="1"/>
        <v>FVG    WAGR   Nacional Juvenil 2023. VAGC,   6400 yds</v>
      </c>
      <c r="AY7" s="125" t="str">
        <f t="shared" si="1"/>
        <v>FVG      Invitacional Juvenil LCC  Lagunita CC, La Lagunita  6400 yds</v>
      </c>
      <c r="AZ7" s="125" t="str">
        <f t="shared" si="1"/>
        <v>FVG      Invitacional Juvenil LCC  Lagunita CC, La Lagunita  5800 yds</v>
      </c>
      <c r="BA7" s="125" t="str">
        <f t="shared" ref="BA7:BF8" si="2">+Z7</f>
        <v>FVG      Internacional Juvenil Guataparo CC 2023  6550 yds</v>
      </c>
      <c r="BB7" s="125" t="str">
        <f t="shared" si="2"/>
        <v>FVG      Internacional Juvenil Guataparo CC 2023  6050 yds</v>
      </c>
      <c r="BC7" s="125" t="str">
        <f t="shared" si="2"/>
        <v>FVG    WAGR   XIII Abierto Sambil 2023, Izcaragua CC.,  Mampote 6400 yds</v>
      </c>
      <c r="BD7" s="125" t="str">
        <f t="shared" si="2"/>
        <v>FVG    WAGR  Cierre Gira Juvenil Oriente, San Miguel CC, Maturin   6500 yds</v>
      </c>
      <c r="BE7" s="125" t="str">
        <f t="shared" si="2"/>
        <v>FVG     Cierre Gira Juvenil Oriente, San Miguel CC, Maturin   6500 yds</v>
      </c>
      <c r="BF7" s="125">
        <f t="shared" si="2"/>
        <v>0</v>
      </c>
      <c r="BG7" s="155" t="s">
        <v>99</v>
      </c>
      <c r="BH7" s="425" t="s">
        <v>98</v>
      </c>
      <c r="BI7" s="347" t="s">
        <v>375</v>
      </c>
      <c r="BJ7" s="347"/>
    </row>
    <row r="8" spans="1:66" s="2" customFormat="1" ht="18.75" thickBot="1" x14ac:dyDescent="0.25">
      <c r="B8" s="223">
        <f>+'Pre Juv Femenino'!B7</f>
        <v>45287</v>
      </c>
      <c r="C8" s="447"/>
      <c r="D8" s="451"/>
      <c r="E8" s="451"/>
      <c r="F8" s="161">
        <v>44941</v>
      </c>
      <c r="G8" s="161">
        <v>44969</v>
      </c>
      <c r="H8" s="161">
        <v>44983</v>
      </c>
      <c r="I8" s="161">
        <v>45018</v>
      </c>
      <c r="J8" s="161">
        <v>45039</v>
      </c>
      <c r="K8" s="161">
        <v>45060</v>
      </c>
      <c r="L8" s="161">
        <v>45067</v>
      </c>
      <c r="M8" s="161">
        <v>45067</v>
      </c>
      <c r="N8" s="161">
        <v>45074</v>
      </c>
      <c r="O8" s="161">
        <v>45109</v>
      </c>
      <c r="P8" s="159">
        <v>45126</v>
      </c>
      <c r="Q8" s="159">
        <v>45143</v>
      </c>
      <c r="R8" s="161">
        <v>45158</v>
      </c>
      <c r="S8" s="161">
        <v>45158</v>
      </c>
      <c r="T8" s="161">
        <v>45186</v>
      </c>
      <c r="U8" s="161">
        <v>45200</v>
      </c>
      <c r="V8" s="161">
        <v>45205</v>
      </c>
      <c r="W8" s="161">
        <v>45207</v>
      </c>
      <c r="X8" s="161">
        <v>45228</v>
      </c>
      <c r="Y8" s="161">
        <v>45228</v>
      </c>
      <c r="Z8" s="161">
        <v>45242</v>
      </c>
      <c r="AA8" s="161">
        <v>45242</v>
      </c>
      <c r="AB8" s="161">
        <v>45269</v>
      </c>
      <c r="AC8" s="161">
        <v>45277</v>
      </c>
      <c r="AD8" s="161">
        <v>45277</v>
      </c>
      <c r="AE8" s="177"/>
      <c r="AF8" s="426"/>
      <c r="AG8" s="161">
        <f t="shared" si="0"/>
        <v>44941</v>
      </c>
      <c r="AH8" s="161">
        <f t="shared" si="0"/>
        <v>44969</v>
      </c>
      <c r="AI8" s="161">
        <f t="shared" si="0"/>
        <v>44983</v>
      </c>
      <c r="AJ8" s="161">
        <f t="shared" si="0"/>
        <v>45018</v>
      </c>
      <c r="AK8" s="161">
        <f t="shared" si="0"/>
        <v>45039</v>
      </c>
      <c r="AL8" s="161">
        <f t="shared" si="0"/>
        <v>45060</v>
      </c>
      <c r="AM8" s="161">
        <f t="shared" si="0"/>
        <v>45067</v>
      </c>
      <c r="AN8" s="161">
        <f t="shared" si="0"/>
        <v>45067</v>
      </c>
      <c r="AO8" s="161">
        <f t="shared" si="0"/>
        <v>45074</v>
      </c>
      <c r="AP8" s="161">
        <f t="shared" si="0"/>
        <v>45109</v>
      </c>
      <c r="AQ8" s="159">
        <f t="shared" si="1"/>
        <v>45126</v>
      </c>
      <c r="AR8" s="159">
        <f t="shared" si="1"/>
        <v>45143</v>
      </c>
      <c r="AS8" s="161">
        <f t="shared" si="1"/>
        <v>45158</v>
      </c>
      <c r="AT8" s="161">
        <f t="shared" si="1"/>
        <v>45158</v>
      </c>
      <c r="AU8" s="161">
        <f t="shared" si="1"/>
        <v>45186</v>
      </c>
      <c r="AV8" s="161">
        <f t="shared" si="1"/>
        <v>45200</v>
      </c>
      <c r="AW8" s="161">
        <f t="shared" si="1"/>
        <v>45205</v>
      </c>
      <c r="AX8" s="161">
        <f t="shared" si="1"/>
        <v>45207</v>
      </c>
      <c r="AY8" s="161">
        <f t="shared" si="1"/>
        <v>45228</v>
      </c>
      <c r="AZ8" s="161">
        <f t="shared" si="1"/>
        <v>45228</v>
      </c>
      <c r="BA8" s="161">
        <f t="shared" si="2"/>
        <v>45242</v>
      </c>
      <c r="BB8" s="161">
        <f t="shared" si="2"/>
        <v>45242</v>
      </c>
      <c r="BC8" s="161">
        <f t="shared" si="2"/>
        <v>45269</v>
      </c>
      <c r="BD8" s="161">
        <f t="shared" si="2"/>
        <v>45277</v>
      </c>
      <c r="BE8" s="161">
        <f t="shared" si="2"/>
        <v>45277</v>
      </c>
      <c r="BF8" s="177">
        <f t="shared" si="2"/>
        <v>0</v>
      </c>
      <c r="BG8" s="156" t="s">
        <v>100</v>
      </c>
      <c r="BH8" s="426"/>
      <c r="BI8" s="347"/>
      <c r="BJ8" s="347"/>
    </row>
    <row r="9" spans="1:66" x14ac:dyDescent="0.2">
      <c r="A9" s="75">
        <v>1</v>
      </c>
      <c r="B9" s="25" t="s">
        <v>121</v>
      </c>
      <c r="C9" s="94" t="s">
        <v>122</v>
      </c>
      <c r="D9" s="179">
        <v>40357</v>
      </c>
      <c r="E9" s="86" t="str">
        <f t="shared" ref="E9:E27" si="3">IF(($A$7-D9)/365.25&gt;18,"",IF(($A$7-D9)/365.25&gt;15,"JUV",IF(($A$7-D9)/365.25&gt;13,"PJUV",IF(($A$7-D9)/365.25&gt;11,"INF D",IF(($A$7-D9)/365.25&gt;9,"INF C","INF B")))))</f>
        <v>INF D</v>
      </c>
      <c r="F9" s="190">
        <v>16</v>
      </c>
      <c r="G9" s="190">
        <v>25.6</v>
      </c>
      <c r="H9" s="190"/>
      <c r="I9" s="190"/>
      <c r="J9" s="190"/>
      <c r="K9" s="190"/>
      <c r="L9" s="190">
        <v>226</v>
      </c>
      <c r="M9" s="190"/>
      <c r="N9" s="190">
        <v>80</v>
      </c>
      <c r="O9" s="190">
        <v>7.2</v>
      </c>
      <c r="P9" s="190"/>
      <c r="Q9" s="190"/>
      <c r="R9" s="190">
        <v>236</v>
      </c>
      <c r="S9" s="190"/>
      <c r="T9" s="190">
        <v>524</v>
      </c>
      <c r="U9" s="190"/>
      <c r="V9" s="190">
        <v>36</v>
      </c>
      <c r="W9" s="190">
        <v>300</v>
      </c>
      <c r="X9" s="190">
        <v>158</v>
      </c>
      <c r="Y9" s="190"/>
      <c r="Z9" s="190">
        <v>286</v>
      </c>
      <c r="AA9" s="190"/>
      <c r="AB9" s="190">
        <v>67.5</v>
      </c>
      <c r="AC9" s="190">
        <v>142</v>
      </c>
      <c r="AD9" s="190"/>
      <c r="AE9" s="190"/>
      <c r="AF9" s="170">
        <f t="shared" ref="AF9:AF27" si="4">COUNT(F9:AE9)</f>
        <v>13</v>
      </c>
      <c r="AG9" s="339">
        <f t="shared" ref="AG9:AG27" si="5">+IF($B$8-AG$8&lt;365/12,F9,IF($B$8-AG$8&lt;365*2/12,F9*0.93,IF($B$8-AG$8&lt;365*3/12,F9*0.86,IF($B$8-AG$8&lt;365*4/12,F9*0.79,IF($B$8-AG$8&lt;365*5/12,F9*0.72,IF($B$8-AG$8&lt;365*6/12,F9*0.65,IF($B$8-AG$8&lt;365*7/12,F9*0.58,IF($B$8-AG$8&lt;365*8/12,F9*0.51,0))))))))+IF($B$8-AG$8&gt;365,0,IF($B$8-AG$8&gt;365*11/12,F9*0.23,IF($B$8-AG$8&gt;365*10/12,F9*0.3,IF($B$8-AG$8&gt;365*9/12,F9*0.37,IF($B$8-AG$8&gt;365*8/12,F9*0.44,0)))))</f>
        <v>3.68</v>
      </c>
      <c r="AH9" s="339">
        <f t="shared" ref="AH9:AH27" si="6">+IF($B$8-AH$8&lt;365/12,G9,IF($B$8-AH$8&lt;365*2/12,G9*0.93,IF($B$8-AH$8&lt;365*3/12,G9*0.86,IF($B$8-AH$8&lt;365*4/12,G9*0.79,IF($B$8-AH$8&lt;365*5/12,G9*0.72,IF($B$8-AH$8&lt;365*6/12,G9*0.65,IF($B$8-AH$8&lt;365*7/12,G9*0.58,IF($B$8-AH$8&lt;365*8/12,G9*0.51,0))))))))+IF($B$8-AH$8&gt;365,0,IF($B$8-AH$8&gt;365*11/12,G9*0.23,IF($B$8-AH$8&gt;365*10/12,G9*0.3,IF($B$8-AH$8&gt;365*9/12,G9*0.37,IF($B$8-AH$8&gt;365*8/12,G9*0.44,0)))))</f>
        <v>7.68</v>
      </c>
      <c r="AI9" s="279">
        <f t="shared" ref="AI9:AI27" si="7">+IF($B$8-AI$8&lt;365/12,H9,IF($B$8-AI$8&lt;365*2/12,H9*0.93,IF($B$8-AI$8&lt;365*3/12,H9*0.86,IF($B$8-AI$8&lt;365*4/12,H9*0.79,IF($B$8-AI$8&lt;365*5/12,H9*0.72,IF($B$8-AI$8&lt;365*6/12,H9*0.65,IF($B$8-AI$8&lt;365*7/12,H9*0.58,IF($B$8-AI$8&lt;365*8/12,H9*0.51,0))))))))+IF($B$8-AI$8&gt;365,0,IF($B$8-AI$8&gt;365*11/12,H9*0.23,IF($B$8-AI$8&gt;365*10/12,H9*0.3,IF($B$8-AI$8&gt;365*9/12,H9*0.37,IF($B$8-AI$8&gt;365*8/12,H9*0.44,0)))))</f>
        <v>0</v>
      </c>
      <c r="AJ9" s="279">
        <f t="shared" ref="AJ9:AJ27" si="8">+IF($B$8-AJ$8&lt;365/12,I9,IF($B$8-AJ$8&lt;365*2/12,I9*0.93,IF($B$8-AJ$8&lt;365*3/12,I9*0.86,IF($B$8-AJ$8&lt;365*4/12,I9*0.79,IF($B$8-AJ$8&lt;365*5/12,I9*0.72,IF($B$8-AJ$8&lt;365*6/12,I9*0.65,IF($B$8-AJ$8&lt;365*7/12,I9*0.58,IF($B$8-AJ$8&lt;365*8/12,I9*0.51,0))))))))+IF($B$8-AJ$8&gt;365,0,IF($B$8-AJ$8&gt;365*11/12,I9*0.23,IF($B$8-AJ$8&gt;365*10/12,I9*0.3,IF($B$8-AJ$8&gt;365*9/12,I9*0.37,IF($B$8-AJ$8&gt;365*8/12,I9*0.44,0)))))</f>
        <v>0</v>
      </c>
      <c r="AK9" s="279">
        <f t="shared" ref="AK9:AK27" si="9">+IF($B$8-AK$8&lt;365/12,J9,IF($B$8-AK$8&lt;365*2/12,J9*0.93,IF($B$8-AK$8&lt;365*3/12,J9*0.86,IF($B$8-AK$8&lt;365*4/12,J9*0.79,IF($B$8-AK$8&lt;365*5/12,J9*0.72,IF($B$8-AK$8&lt;365*6/12,J9*0.65,IF($B$8-AK$8&lt;365*7/12,J9*0.58,IF($B$8-AK$8&lt;365*8/12,J9*0.51,0))))))))+IF($B$8-AK$8&gt;365,0,IF($B$8-AK$8&gt;365*11/12,J9*0.23,IF($B$8-AK$8&gt;365*10/12,J9*0.3,IF($B$8-AK$8&gt;365*9/12,J9*0.37,IF($B$8-AK$8&gt;365*8/12,J9*0.44,0)))))</f>
        <v>0</v>
      </c>
      <c r="AL9" s="279">
        <f t="shared" ref="AL9:AL27" si="10">+IF($B$8-AL$8&lt;365/12,K9,IF($B$8-AL$8&lt;365*2/12,K9*0.93,IF($B$8-AL$8&lt;365*3/12,K9*0.86,IF($B$8-AL$8&lt;365*4/12,K9*0.79,IF($B$8-AL$8&lt;365*5/12,K9*0.72,IF($B$8-AL$8&lt;365*6/12,K9*0.65,IF($B$8-AL$8&lt;365*7/12,K9*0.58,IF($B$8-AL$8&lt;365*8/12,K9*0.51,0))))))))+IF($B$8-AL$8&gt;365,0,IF($B$8-AL$8&gt;365*11/12,K9*0.23,IF($B$8-AL$8&gt;365*10/12,K9*0.3,IF($B$8-AL$8&gt;365*9/12,K9*0.37,IF($B$8-AL$8&gt;365*8/12,K9*0.44,0)))))</f>
        <v>0</v>
      </c>
      <c r="AM9" s="279">
        <f t="shared" ref="AM9:AM27" si="11">+IF($B$8-AM$8&lt;365/12,L9,IF($B$8-AM$8&lt;365*2/12,L9*0.93,IF($B$8-AM$8&lt;365*3/12,L9*0.86,IF($B$8-AM$8&lt;365*4/12,L9*0.79,IF($B$8-AM$8&lt;365*5/12,L9*0.72,IF($B$8-AM$8&lt;365*6/12,L9*0.65,IF($B$8-AM$8&lt;365*7/12,L9*0.58,IF($B$8-AM$8&lt;365*8/12,L9*0.51,0))))))))+IF($B$8-AM$8&gt;365,0,IF($B$8-AM$8&gt;365*11/12,L9*0.23,IF($B$8-AM$8&gt;365*10/12,L9*0.3,IF($B$8-AM$8&gt;365*9/12,L9*0.37,IF($B$8-AM$8&gt;365*8/12,L9*0.44,0)))))</f>
        <v>115.26</v>
      </c>
      <c r="AN9" s="279">
        <f t="shared" ref="AN9:AN27" si="12">+IF($B$8-AN$8&lt;365/12,M9,IF($B$8-AN$8&lt;365*2/12,M9*0.93,IF($B$8-AN$8&lt;365*3/12,M9*0.86,IF($B$8-AN$8&lt;365*4/12,M9*0.79,IF($B$8-AN$8&lt;365*5/12,M9*0.72,IF($B$8-AN$8&lt;365*6/12,M9*0.65,IF($B$8-AN$8&lt;365*7/12,M9*0.58,IF($B$8-AN$8&lt;365*8/12,M9*0.51,0))))))))+IF($B$8-AN$8&gt;365,0,IF($B$8-AN$8&gt;365*11/12,M9*0.23,IF($B$8-AN$8&gt;365*10/12,M9*0.3,IF($B$8-AN$8&gt;365*9/12,M9*0.37,IF($B$8-AN$8&gt;365*8/12,M9*0.44,0)))))</f>
        <v>0</v>
      </c>
      <c r="AO9" s="339">
        <f t="shared" ref="AO9:AO27" si="13">+IF($B$8-AO$8&lt;365/12,N9,IF($B$8-AO$8&lt;365*2/12,N9*0.93,IF($B$8-AO$8&lt;365*3/12,N9*0.86,IF($B$8-AO$8&lt;365*4/12,N9*0.79,IF($B$8-AO$8&lt;365*5/12,N9*0.72,IF($B$8-AO$8&lt;365*6/12,N9*0.65,IF($B$8-AO$8&lt;365*7/12,N9*0.58,IF($B$8-AO$8&lt;365*8/12,N9*0.51,0))))))))+IF($B$8-AO$8&gt;365,0,IF($B$8-AO$8&gt;365*11/12,N9*0.23,IF($B$8-AO$8&gt;365*10/12,N9*0.3,IF($B$8-AO$8&gt;365*9/12,N9*0.37,IF($B$8-AO$8&gt;365*8/12,N9*0.44,0)))))</f>
        <v>40.799999999999997</v>
      </c>
      <c r="AP9" s="339">
        <f t="shared" ref="AP9:AP27" si="14">+IF($B$8-AP$8&lt;365/12,O9,IF($B$8-AP$8&lt;365*2/12,O9*0.93,IF($B$8-AP$8&lt;365*3/12,O9*0.86,IF($B$8-AP$8&lt;365*4/12,O9*0.79,IF($B$8-AP$8&lt;365*5/12,O9*0.72,IF($B$8-AP$8&lt;365*6/12,O9*0.65,IF($B$8-AP$8&lt;365*7/12,O9*0.58,IF($B$8-AP$8&lt;365*8/12,O9*0.51,0))))))))+IF($B$8-AP$8&gt;365,0,IF($B$8-AP$8&gt;365*11/12,O9*0.23,IF($B$8-AP$8&gt;365*10/12,O9*0.3,IF($B$8-AP$8&gt;365*9/12,O9*0.37,IF($B$8-AP$8&gt;365*8/12,O9*0.44,0)))))</f>
        <v>4.6800000000000006</v>
      </c>
      <c r="AQ9" s="279">
        <f t="shared" ref="AQ9:AQ27" si="15">+IF($B$8-AQ$8&lt;365/12,P9,IF($B$8-AQ$8&lt;365*2/12,P9*0.93,IF($B$8-AQ$8&lt;365*3/12,P9*0.86,IF($B$8-AQ$8&lt;365*4/12,P9*0.79,IF($B$8-AQ$8&lt;365*5/12,P9*0.72,IF($B$8-AQ$8&lt;365*6/12,P9*0.65,IF($B$8-AQ$8&lt;365*7/12,P9*0.58,IF($B$8-AQ$8&lt;365*8/12,P9*0.51,0))))))))+IF($B$8-AQ$8&gt;365,0,IF($B$8-AQ$8&gt;365*11/12,P9*0.23,IF($B$8-AQ$8&gt;365*10/12,P9*0.3,IF($B$8-AQ$8&gt;365*9/12,P9*0.37,IF($B$8-AQ$8&gt;365*8/12,P9*0.44,0)))))</f>
        <v>0</v>
      </c>
      <c r="AR9" s="279">
        <f t="shared" ref="AR9:AR27" si="16">+IF($B$8-AR$8&lt;365/12,Q9,IF($B$8-AR$8&lt;365*2/12,Q9*0.93,IF($B$8-AR$8&lt;365*3/12,Q9*0.86,IF($B$8-AR$8&lt;365*4/12,Q9*0.79,IF($B$8-AR$8&lt;365*5/12,Q9*0.72,IF($B$8-AR$8&lt;365*6/12,Q9*0.65,IF($B$8-AR$8&lt;365*7/12,Q9*0.58,IF($B$8-AR$8&lt;365*8/12,Q9*0.51,0))))))))+IF($B$8-AR$8&gt;365,0,IF($B$8-AR$8&gt;365*11/12,Q9*0.23,IF($B$8-AR$8&gt;365*10/12,Q9*0.3,IF($B$8-AR$8&gt;365*9/12,Q9*0.37,IF($B$8-AR$8&gt;365*8/12,Q9*0.44,0)))))</f>
        <v>0</v>
      </c>
      <c r="AS9" s="279">
        <f t="shared" ref="AS9:AS27" si="17">+IF($B$8-AS$8&lt;365/12,R9,IF($B$8-AS$8&lt;365*2/12,R9*0.93,IF($B$8-AS$8&lt;365*3/12,R9*0.86,IF($B$8-AS$8&lt;365*4/12,R9*0.79,IF($B$8-AS$8&lt;365*5/12,R9*0.72,IF($B$8-AS$8&lt;365*6/12,R9*0.65,IF($B$8-AS$8&lt;365*7/12,R9*0.58,IF($B$8-AS$8&lt;365*8/12,R9*0.51,0))))))))+IF($B$8-AS$8&gt;365,0,IF($B$8-AS$8&gt;365*11/12,R9*0.23,IF($B$8-AS$8&gt;365*10/12,R9*0.3,IF($B$8-AS$8&gt;365*9/12,R9*0.37,IF($B$8-AS$8&gt;365*8/12,R9*0.44,0)))))</f>
        <v>169.92</v>
      </c>
      <c r="AT9" s="279">
        <f t="shared" ref="AT9:AT27" si="18">+IF($B$8-AT$8&lt;365/12,S9,IF($B$8-AT$8&lt;365*2/12,S9*0.93,IF($B$8-AT$8&lt;365*3/12,S9*0.86,IF($B$8-AT$8&lt;365*4/12,S9*0.79,IF($B$8-AT$8&lt;365*5/12,S9*0.72,IF($B$8-AT$8&lt;365*6/12,S9*0.65,IF($B$8-AT$8&lt;365*7/12,S9*0.58,IF($B$8-AT$8&lt;365*8/12,S9*0.51,0))))))))+IF($B$8-AT$8&gt;365,0,IF($B$8-AT$8&gt;365*11/12,S9*0.23,IF($B$8-AT$8&gt;365*10/12,S9*0.3,IF($B$8-AT$8&gt;365*9/12,S9*0.37,IF($B$8-AT$8&gt;365*8/12,S9*0.44,0)))))</f>
        <v>0</v>
      </c>
      <c r="AU9" s="279">
        <f t="shared" ref="AU9:AU27" si="19">+IF($B$8-AU$8&lt;365/12,T9,IF($B$8-AU$8&lt;365*2/12,T9*0.93,IF($B$8-AU$8&lt;365*3/12,T9*0.86,IF($B$8-AU$8&lt;365*4/12,T9*0.79,IF($B$8-AU$8&lt;365*5/12,T9*0.72,IF($B$8-AU$8&lt;365*6/12,T9*0.65,IF($B$8-AU$8&lt;365*7/12,T9*0.58,IF($B$8-AU$8&lt;365*8/12,T9*0.51,0))))))))+IF($B$8-AU$8&gt;365,0,IF($B$8-AU$8&gt;365*11/12,T9*0.23,IF($B$8-AU$8&gt;365*10/12,T9*0.3,IF($B$8-AU$8&gt;365*9/12,T9*0.37,IF($B$8-AU$8&gt;365*8/12,T9*0.44,0)))))</f>
        <v>413.96000000000004</v>
      </c>
      <c r="AV9" s="279">
        <f t="shared" ref="AV9:AV27" si="20">+IF($B$8-AV$8&lt;365/12,U9,IF($B$8-AV$8&lt;365*2/12,U9*0.93,IF($B$8-AV$8&lt;365*3/12,U9*0.86,IF($B$8-AV$8&lt;365*4/12,U9*0.79,IF($B$8-AV$8&lt;365*5/12,U9*0.72,IF($B$8-AV$8&lt;365*6/12,U9*0.65,IF($B$8-AV$8&lt;365*7/12,U9*0.58,IF($B$8-AV$8&lt;365*8/12,U9*0.51,0))))))))+IF($B$8-AV$8&gt;365,0,IF($B$8-AV$8&gt;365*11/12,U9*0.23,IF($B$8-AV$8&gt;365*10/12,U9*0.3,IF($B$8-AV$8&gt;365*9/12,U9*0.37,IF($B$8-AV$8&gt;365*8/12,U9*0.44,0)))))</f>
        <v>0</v>
      </c>
      <c r="AW9" s="339">
        <f t="shared" ref="AW9:AW27" si="21">+IF($B$8-AW$8&lt;365/12,V9,IF($B$8-AW$8&lt;365*2/12,V9*0.93,IF($B$8-AW$8&lt;365*3/12,V9*0.86,IF($B$8-AW$8&lt;365*4/12,V9*0.79,IF($B$8-AW$8&lt;365*5/12,V9*0.72,IF($B$8-AW$8&lt;365*6/12,V9*0.65,IF($B$8-AW$8&lt;365*7/12,V9*0.58,IF($B$8-AW$8&lt;365*8/12,V9*0.51,0))))))))+IF($B$8-AW$8&gt;365,0,IF($B$8-AW$8&gt;365*11/12,V9*0.23,IF($B$8-AW$8&gt;365*10/12,V9*0.3,IF($B$8-AW$8&gt;365*9/12,V9*0.37,IF($B$8-AW$8&gt;365*8/12,V9*0.44,0)))))</f>
        <v>30.96</v>
      </c>
      <c r="AX9" s="279">
        <f t="shared" ref="AX9:AX27" si="22">+IF($B$8-AX$8&lt;365/12,W9,IF($B$8-AX$8&lt;365*2/12,W9*0.93,IF($B$8-AX$8&lt;365*3/12,W9*0.86,IF($B$8-AX$8&lt;365*4/12,W9*0.79,IF($B$8-AX$8&lt;365*5/12,W9*0.72,IF($B$8-AX$8&lt;365*6/12,W9*0.65,IF($B$8-AX$8&lt;365*7/12,W9*0.58,IF($B$8-AX$8&lt;365*8/12,W9*0.51,0))))))))+IF($B$8-AX$8&gt;365,0,IF($B$8-AX$8&gt;365*11/12,W9*0.23,IF($B$8-AX$8&gt;365*10/12,W9*0.3,IF($B$8-AX$8&gt;365*9/12,W9*0.37,IF($B$8-AX$8&gt;365*8/12,W9*0.44,0)))))</f>
        <v>258</v>
      </c>
      <c r="AY9" s="279">
        <f t="shared" ref="AY9:AY27" si="23">+IF($B$8-AY$8&lt;365/12,X9,IF($B$8-AY$8&lt;365*2/12,X9*0.93,IF($B$8-AY$8&lt;365*3/12,X9*0.86,IF($B$8-AY$8&lt;365*4/12,X9*0.79,IF($B$8-AY$8&lt;365*5/12,X9*0.72,IF($B$8-AY$8&lt;365*6/12,X9*0.65,IF($B$8-AY$8&lt;365*7/12,X9*0.58,IF($B$8-AY$8&lt;365*8/12,X9*0.51,0))))))))+IF($B$8-AY$8&gt;365,0,IF($B$8-AY$8&gt;365*11/12,X9*0.23,IF($B$8-AY$8&gt;365*10/12,X9*0.3,IF($B$8-AY$8&gt;365*9/12,X9*0.37,IF($B$8-AY$8&gt;365*8/12,X9*0.44,0)))))</f>
        <v>146.94</v>
      </c>
      <c r="AZ9" s="279">
        <f t="shared" ref="AZ9:AZ27" si="24">+IF($B$8-AZ$8&lt;365/12,Y9,IF($B$8-AZ$8&lt;365*2/12,Y9*0.93,IF($B$8-AZ$8&lt;365*3/12,Y9*0.86,IF($B$8-AZ$8&lt;365*4/12,Y9*0.79,IF($B$8-AZ$8&lt;365*5/12,Y9*0.72,IF($B$8-AZ$8&lt;365*6/12,Y9*0.65,IF($B$8-AZ$8&lt;365*7/12,Y9*0.58,IF($B$8-AZ$8&lt;365*8/12,Y9*0.51,0))))))))+IF($B$8-AZ$8&gt;365,0,IF($B$8-AZ$8&gt;365*11/12,Y9*0.23,IF($B$8-AZ$8&gt;365*10/12,Y9*0.3,IF($B$8-AZ$8&gt;365*9/12,Y9*0.37,IF($B$8-AZ$8&gt;365*8/12,Y9*0.44,0)))))</f>
        <v>0</v>
      </c>
      <c r="BA9" s="279">
        <f t="shared" ref="BA9:BA27" si="25">+IF($B$8-BA$8&lt;365/12,Z9,IF($B$8-BA$8&lt;365*2/12,Z9*0.93,IF($B$8-BA$8&lt;365*3/12,Z9*0.86,IF($B$8-BA$8&lt;365*4/12,Z9*0.79,IF($B$8-BA$8&lt;365*5/12,Z9*0.72,IF($B$8-BA$8&lt;365*6/12,Z9*0.65,IF($B$8-BA$8&lt;365*7/12,Z9*0.58,IF($B$8-BA$8&lt;365*8/12,Z9*0.51,0))))))))+IF($B$8-BA$8&gt;365,0,IF($B$8-BA$8&gt;365*11/12,Z9*0.23,IF($B$8-BA$8&gt;365*10/12,Z9*0.3,IF($B$8-BA$8&gt;365*9/12,Z9*0.37,IF($B$8-BA$8&gt;365*8/12,Z9*0.44,0)))))</f>
        <v>265.98</v>
      </c>
      <c r="BB9" s="279">
        <f t="shared" ref="BB9:BB27" si="26">+IF($B$8-BB$8&lt;365/12,AA9,IF($B$8-BB$8&lt;365*2/12,AA9*0.93,IF($B$8-BB$8&lt;365*3/12,AA9*0.86,IF($B$8-BB$8&lt;365*4/12,AA9*0.79,IF($B$8-BB$8&lt;365*5/12,AA9*0.72,IF($B$8-BB$8&lt;365*6/12,AA9*0.65,IF($B$8-BB$8&lt;365*7/12,AA9*0.58,IF($B$8-BB$8&lt;365*8/12,AA9*0.51,0))))))))+IF($B$8-BB$8&gt;365,0,IF($B$8-BB$8&gt;365*11/12,AA9*0.23,IF($B$8-BB$8&gt;365*10/12,AA9*0.3,IF($B$8-BB$8&gt;365*9/12,AA9*0.37,IF($B$8-BB$8&gt;365*8/12,AA9*0.44,0)))))</f>
        <v>0</v>
      </c>
      <c r="BC9" s="279">
        <f t="shared" ref="BC9:BC27" si="27">+IF($B$8-BC$8&lt;365/12,AB9,IF($B$8-BC$8&lt;365*2/12,AB9*0.93,IF($B$8-BC$8&lt;365*3/12,AB9*0.86,IF($B$8-BC$8&lt;365*4/12,AB9*0.79,IF($B$8-BC$8&lt;365*5/12,AB9*0.72,IF($B$8-BC$8&lt;365*6/12,AB9*0.65,IF($B$8-BC$8&lt;365*7/12,AB9*0.58,IF($B$8-BC$8&lt;365*8/12,AB9*0.51,0))))))))+IF($B$8-BC$8&gt;365,0,IF($B$8-BC$8&gt;365*11/12,AB9*0.23,IF($B$8-BC$8&gt;365*10/12,AB9*0.3,IF($B$8-BC$8&gt;365*9/12,AB9*0.37,IF($B$8-BC$8&gt;365*8/12,AB9*0.44,0)))))</f>
        <v>67.5</v>
      </c>
      <c r="BD9" s="279">
        <f t="shared" ref="BD9:BD27" si="28">+IF($B$8-BD$8&lt;365/12,AC9,IF($B$8-BD$8&lt;365*2/12,AC9*0.93,IF($B$8-BD$8&lt;365*3/12,AC9*0.86,IF($B$8-BD$8&lt;365*4/12,AC9*0.79,IF($B$8-BD$8&lt;365*5/12,AC9*0.72,IF($B$8-BD$8&lt;365*6/12,AC9*0.65,IF($B$8-BD$8&lt;365*7/12,AC9*0.58,IF($B$8-BD$8&lt;365*8/12,AC9*0.51,0))))))))+IF($B$8-BD$8&gt;365,0,IF($B$8-BD$8&gt;365*11/12,AC9*0.23,IF($B$8-BD$8&gt;365*10/12,AC9*0.3,IF($B$8-BD$8&gt;365*9/12,AC9*0.37,IF($B$8-BD$8&gt;365*8/12,AC9*0.44,0)))))</f>
        <v>142</v>
      </c>
      <c r="BE9" s="279">
        <f t="shared" ref="BE9:BE27" si="29">+IF($B$8-BE$8&lt;365/12,AD9,IF($B$8-BE$8&lt;365*2/12,AD9*0.93,IF($B$8-BE$8&lt;365*3/12,AD9*0.86,IF($B$8-BE$8&lt;365*4/12,AD9*0.79,IF($B$8-BE$8&lt;365*5/12,AD9*0.72,IF($B$8-BE$8&lt;365*6/12,AD9*0.65,IF($B$8-BE$8&lt;365*7/12,AD9*0.58,IF($B$8-BE$8&lt;365*8/12,AD9*0.51,0))))))))+IF($B$8-BE$8&gt;365,0,IF($B$8-BE$8&gt;365*11/12,AD9*0.23,IF($B$8-BE$8&gt;365*10/12,AD9*0.3,IF($B$8-BE$8&gt;365*9/12,AD9*0.37,IF($B$8-BE$8&gt;365*8/12,AD9*0.44,0)))))</f>
        <v>0</v>
      </c>
      <c r="BF9" s="190">
        <f t="shared" ref="BF9:BF27" si="30">+IF($B$8-BF$8&lt;365/12,AE9,IF($B$8-BF$8&lt;365*2/12,AE9*0.93,IF($B$8-BF$8&lt;365*3/12,AE9*0.86,IF($B$8-BF$8&lt;365*4/12,AE9*0.79,IF($B$8-BF$8&lt;365*5/12,AE9*0.72,IF($B$8-BF$8&lt;365*6/12,AE9*0.65,IF($B$8-BF$8&lt;365*7/12,AE9*0.58,IF($B$8-BF$8&lt;365*8/12,AE9*0.51,0))))))))+IF($B$8-BF$8&gt;365,0,IF($B$8-BF$8&gt;365*11/12,AE9*0.23,IF($B$8-BF$8&gt;365*10/12,AE9*0.3,IF($B$8-BF$8&gt;365*9/12,AE9*0.37,IF($B$8-BF$8&gt;365*8/12,AE9*0.44,0)))))</f>
        <v>0</v>
      </c>
      <c r="BG9" s="97">
        <f>SUM(AG9:BF9)-AG9-AH9-AO9-AP9-AW9</f>
        <v>1579.56</v>
      </c>
      <c r="BH9" s="170">
        <f t="shared" ref="BH9:BH27" si="31">+AF9</f>
        <v>13</v>
      </c>
      <c r="BI9" s="43" t="str">
        <f t="shared" ref="BI9:BI35" si="32">+B9</f>
        <v>LUIS CARLOS ORTEGA</v>
      </c>
      <c r="BJ9" s="44" t="str">
        <f t="shared" ref="BJ9:BJ35" si="33">+C9</f>
        <v>JGC</v>
      </c>
      <c r="BK9" s="9">
        <v>1</v>
      </c>
    </row>
    <row r="10" spans="1:66" x14ac:dyDescent="0.2">
      <c r="A10" s="75">
        <f t="shared" ref="A10:A34" si="34">+IF(BG10&gt;0,+IF(BG10=BG9,A9,BK10)," ")</f>
        <v>2</v>
      </c>
      <c r="B10" s="26" t="s">
        <v>327</v>
      </c>
      <c r="C10" s="61" t="s">
        <v>113</v>
      </c>
      <c r="D10" s="179">
        <v>40459</v>
      </c>
      <c r="E10" s="86" t="str">
        <f t="shared" si="3"/>
        <v>INF D</v>
      </c>
      <c r="F10" s="190"/>
      <c r="G10" s="190"/>
      <c r="H10" s="190"/>
      <c r="I10" s="190"/>
      <c r="J10" s="190">
        <v>84</v>
      </c>
      <c r="K10" s="190">
        <v>184</v>
      </c>
      <c r="L10" s="190">
        <v>72.5</v>
      </c>
      <c r="M10" s="190"/>
      <c r="N10" s="190"/>
      <c r="O10" s="190"/>
      <c r="P10" s="190">
        <v>40</v>
      </c>
      <c r="Q10" s="190"/>
      <c r="R10" s="190"/>
      <c r="S10" s="190"/>
      <c r="T10" s="190">
        <v>192</v>
      </c>
      <c r="U10" s="190"/>
      <c r="V10" s="190"/>
      <c r="W10" s="190"/>
      <c r="X10" s="190"/>
      <c r="Y10" s="190">
        <v>234</v>
      </c>
      <c r="Z10" s="190"/>
      <c r="AA10" s="190">
        <v>362</v>
      </c>
      <c r="AB10" s="190"/>
      <c r="AC10" s="190"/>
      <c r="AD10" s="190"/>
      <c r="AE10" s="190"/>
      <c r="AF10" s="160">
        <f t="shared" si="4"/>
        <v>7</v>
      </c>
      <c r="AG10" s="279">
        <f t="shared" si="5"/>
        <v>0</v>
      </c>
      <c r="AH10" s="279">
        <f t="shared" si="6"/>
        <v>0</v>
      </c>
      <c r="AI10" s="279">
        <f t="shared" si="7"/>
        <v>0</v>
      </c>
      <c r="AJ10" s="279">
        <f t="shared" si="8"/>
        <v>0</v>
      </c>
      <c r="AK10" s="279">
        <f t="shared" si="9"/>
        <v>36.96</v>
      </c>
      <c r="AL10" s="279">
        <f t="shared" si="10"/>
        <v>93.84</v>
      </c>
      <c r="AM10" s="279">
        <f t="shared" si="11"/>
        <v>36.975000000000001</v>
      </c>
      <c r="AN10" s="279">
        <f t="shared" si="12"/>
        <v>0</v>
      </c>
      <c r="AO10" s="279">
        <f t="shared" si="13"/>
        <v>0</v>
      </c>
      <c r="AP10" s="279">
        <f t="shared" si="14"/>
        <v>0</v>
      </c>
      <c r="AQ10" s="279">
        <f t="shared" si="15"/>
        <v>26</v>
      </c>
      <c r="AR10" s="279">
        <f t="shared" si="16"/>
        <v>0</v>
      </c>
      <c r="AS10" s="279">
        <f t="shared" si="17"/>
        <v>0</v>
      </c>
      <c r="AT10" s="279">
        <f t="shared" si="18"/>
        <v>0</v>
      </c>
      <c r="AU10" s="279">
        <f t="shared" si="19"/>
        <v>151.68</v>
      </c>
      <c r="AV10" s="279">
        <f t="shared" si="20"/>
        <v>0</v>
      </c>
      <c r="AW10" s="279">
        <f t="shared" si="21"/>
        <v>0</v>
      </c>
      <c r="AX10" s="279">
        <f t="shared" si="22"/>
        <v>0</v>
      </c>
      <c r="AY10" s="279">
        <f t="shared" si="23"/>
        <v>0</v>
      </c>
      <c r="AZ10" s="279">
        <f t="shared" si="24"/>
        <v>217.62</v>
      </c>
      <c r="BA10" s="279">
        <f t="shared" si="25"/>
        <v>0</v>
      </c>
      <c r="BB10" s="279">
        <f t="shared" si="26"/>
        <v>336.66</v>
      </c>
      <c r="BC10" s="279">
        <f t="shared" si="27"/>
        <v>0</v>
      </c>
      <c r="BD10" s="279">
        <f t="shared" si="28"/>
        <v>0</v>
      </c>
      <c r="BE10" s="279">
        <f t="shared" si="29"/>
        <v>0</v>
      </c>
      <c r="BF10" s="279">
        <f t="shared" si="30"/>
        <v>0</v>
      </c>
      <c r="BG10" s="135">
        <f t="shared" ref="BG10:BG27" si="35">SUM(AG10:BF10)</f>
        <v>899.73500000000013</v>
      </c>
      <c r="BH10" s="160">
        <f t="shared" si="31"/>
        <v>7</v>
      </c>
      <c r="BI10" s="45" t="str">
        <f t="shared" si="32"/>
        <v>ANDRES GARCIA</v>
      </c>
      <c r="BJ10" s="46" t="str">
        <f t="shared" si="33"/>
        <v>LCC</v>
      </c>
      <c r="BK10" s="9">
        <v>2</v>
      </c>
    </row>
    <row r="11" spans="1:66" x14ac:dyDescent="0.2">
      <c r="A11" s="75">
        <f t="shared" si="34"/>
        <v>3</v>
      </c>
      <c r="B11" s="26" t="s">
        <v>376</v>
      </c>
      <c r="C11" s="61" t="s">
        <v>103</v>
      </c>
      <c r="D11" s="179">
        <v>40620</v>
      </c>
      <c r="E11" s="86" t="str">
        <f t="shared" si="3"/>
        <v>INF D</v>
      </c>
      <c r="F11" s="190"/>
      <c r="G11" s="190"/>
      <c r="H11" s="190">
        <v>156</v>
      </c>
      <c r="I11" s="190"/>
      <c r="J11" s="190">
        <v>126</v>
      </c>
      <c r="K11" s="190"/>
      <c r="L11" s="190">
        <v>63</v>
      </c>
      <c r="M11" s="190"/>
      <c r="N11" s="190"/>
      <c r="O11" s="190"/>
      <c r="P11" s="190"/>
      <c r="Q11" s="190">
        <v>30</v>
      </c>
      <c r="R11" s="190"/>
      <c r="S11" s="190"/>
      <c r="T11" s="190">
        <v>346</v>
      </c>
      <c r="U11" s="190"/>
      <c r="V11" s="190"/>
      <c r="W11" s="190"/>
      <c r="X11" s="190"/>
      <c r="Y11" s="190">
        <v>96</v>
      </c>
      <c r="Z11" s="190"/>
      <c r="AA11" s="190"/>
      <c r="AB11" s="190"/>
      <c r="AC11" s="190"/>
      <c r="AD11" s="190"/>
      <c r="AE11" s="190"/>
      <c r="AF11" s="160">
        <f t="shared" si="4"/>
        <v>6</v>
      </c>
      <c r="AG11" s="279">
        <f t="shared" si="5"/>
        <v>0</v>
      </c>
      <c r="AH11" s="279">
        <f t="shared" si="6"/>
        <v>0</v>
      </c>
      <c r="AI11" s="279">
        <f t="shared" si="7"/>
        <v>57.72</v>
      </c>
      <c r="AJ11" s="279">
        <f t="shared" si="8"/>
        <v>0</v>
      </c>
      <c r="AK11" s="279">
        <f t="shared" si="9"/>
        <v>55.44</v>
      </c>
      <c r="AL11" s="279">
        <f t="shared" si="10"/>
        <v>0</v>
      </c>
      <c r="AM11" s="279">
        <f t="shared" si="11"/>
        <v>32.130000000000003</v>
      </c>
      <c r="AN11" s="279">
        <f t="shared" si="12"/>
        <v>0</v>
      </c>
      <c r="AO11" s="279">
        <f t="shared" si="13"/>
        <v>0</v>
      </c>
      <c r="AP11" s="279">
        <f t="shared" si="14"/>
        <v>0</v>
      </c>
      <c r="AQ11" s="279">
        <f t="shared" si="15"/>
        <v>0</v>
      </c>
      <c r="AR11" s="279">
        <f t="shared" si="16"/>
        <v>21.599999999999998</v>
      </c>
      <c r="AS11" s="279">
        <f t="shared" si="17"/>
        <v>0</v>
      </c>
      <c r="AT11" s="279">
        <f t="shared" si="18"/>
        <v>0</v>
      </c>
      <c r="AU11" s="279">
        <f t="shared" si="19"/>
        <v>273.34000000000003</v>
      </c>
      <c r="AV11" s="279">
        <f t="shared" si="20"/>
        <v>0</v>
      </c>
      <c r="AW11" s="279">
        <f t="shared" si="21"/>
        <v>0</v>
      </c>
      <c r="AX11" s="279">
        <f t="shared" si="22"/>
        <v>0</v>
      </c>
      <c r="AY11" s="279">
        <f t="shared" si="23"/>
        <v>0</v>
      </c>
      <c r="AZ11" s="279">
        <f t="shared" si="24"/>
        <v>89.28</v>
      </c>
      <c r="BA11" s="279">
        <f t="shared" si="25"/>
        <v>0</v>
      </c>
      <c r="BB11" s="279">
        <f t="shared" si="26"/>
        <v>0</v>
      </c>
      <c r="BC11" s="279">
        <f t="shared" si="27"/>
        <v>0</v>
      </c>
      <c r="BD11" s="279">
        <f t="shared" si="28"/>
        <v>0</v>
      </c>
      <c r="BE11" s="279">
        <f t="shared" si="29"/>
        <v>0</v>
      </c>
      <c r="BF11" s="279">
        <f t="shared" si="30"/>
        <v>0</v>
      </c>
      <c r="BG11" s="135">
        <f t="shared" si="35"/>
        <v>529.51</v>
      </c>
      <c r="BH11" s="160">
        <f t="shared" si="31"/>
        <v>6</v>
      </c>
      <c r="BI11" s="45" t="str">
        <f t="shared" si="32"/>
        <v>CARLOS DUGARTE</v>
      </c>
      <c r="BJ11" s="46" t="str">
        <f t="shared" si="33"/>
        <v>IZCC</v>
      </c>
      <c r="BK11" s="9">
        <v>3</v>
      </c>
    </row>
    <row r="12" spans="1:66" x14ac:dyDescent="0.2">
      <c r="A12" s="75">
        <f t="shared" si="34"/>
        <v>4</v>
      </c>
      <c r="B12" s="26" t="s">
        <v>377</v>
      </c>
      <c r="C12" s="61" t="s">
        <v>136</v>
      </c>
      <c r="D12" s="179">
        <v>40734</v>
      </c>
      <c r="E12" s="86" t="str">
        <f t="shared" si="3"/>
        <v>INF D</v>
      </c>
      <c r="F12" s="190"/>
      <c r="G12" s="190"/>
      <c r="H12" s="190"/>
      <c r="I12" s="190">
        <v>126</v>
      </c>
      <c r="J12" s="190"/>
      <c r="K12" s="190">
        <v>72</v>
      </c>
      <c r="L12" s="190"/>
      <c r="M12" s="190">
        <v>145</v>
      </c>
      <c r="N12" s="190"/>
      <c r="O12" s="190"/>
      <c r="P12" s="190"/>
      <c r="Q12" s="190"/>
      <c r="R12" s="190"/>
      <c r="S12" s="190"/>
      <c r="T12" s="190">
        <v>160</v>
      </c>
      <c r="U12" s="190">
        <v>96</v>
      </c>
      <c r="V12" s="190"/>
      <c r="W12" s="190"/>
      <c r="X12" s="190"/>
      <c r="Y12" s="190"/>
      <c r="Z12" s="190"/>
      <c r="AA12" s="190"/>
      <c r="AB12" s="190"/>
      <c r="AC12" s="190"/>
      <c r="AD12" s="190">
        <v>126</v>
      </c>
      <c r="AE12" s="190"/>
      <c r="AF12" s="160">
        <f t="shared" si="4"/>
        <v>6</v>
      </c>
      <c r="AG12" s="279">
        <f t="shared" si="5"/>
        <v>0</v>
      </c>
      <c r="AH12" s="279">
        <f t="shared" si="6"/>
        <v>0</v>
      </c>
      <c r="AI12" s="279">
        <f t="shared" si="7"/>
        <v>0</v>
      </c>
      <c r="AJ12" s="279">
        <f t="shared" si="8"/>
        <v>55.44</v>
      </c>
      <c r="AK12" s="279">
        <f t="shared" si="9"/>
        <v>0</v>
      </c>
      <c r="AL12" s="279">
        <f t="shared" si="10"/>
        <v>36.72</v>
      </c>
      <c r="AM12" s="279">
        <f t="shared" si="11"/>
        <v>0</v>
      </c>
      <c r="AN12" s="279">
        <f t="shared" si="12"/>
        <v>73.95</v>
      </c>
      <c r="AO12" s="279">
        <f t="shared" si="13"/>
        <v>0</v>
      </c>
      <c r="AP12" s="279">
        <f t="shared" si="14"/>
        <v>0</v>
      </c>
      <c r="AQ12" s="279">
        <f t="shared" si="15"/>
        <v>0</v>
      </c>
      <c r="AR12" s="279">
        <f t="shared" si="16"/>
        <v>0</v>
      </c>
      <c r="AS12" s="279">
        <f t="shared" si="17"/>
        <v>0</v>
      </c>
      <c r="AT12" s="279">
        <f t="shared" si="18"/>
        <v>0</v>
      </c>
      <c r="AU12" s="279">
        <f t="shared" si="19"/>
        <v>126.4</v>
      </c>
      <c r="AV12" s="279">
        <f t="shared" si="20"/>
        <v>82.56</v>
      </c>
      <c r="AW12" s="279">
        <f t="shared" si="21"/>
        <v>0</v>
      </c>
      <c r="AX12" s="279">
        <f t="shared" si="22"/>
        <v>0</v>
      </c>
      <c r="AY12" s="279">
        <f t="shared" si="23"/>
        <v>0</v>
      </c>
      <c r="AZ12" s="279">
        <f t="shared" si="24"/>
        <v>0</v>
      </c>
      <c r="BA12" s="279">
        <f t="shared" si="25"/>
        <v>0</v>
      </c>
      <c r="BB12" s="279">
        <f t="shared" si="26"/>
        <v>0</v>
      </c>
      <c r="BC12" s="279">
        <f t="shared" si="27"/>
        <v>0</v>
      </c>
      <c r="BD12" s="279">
        <f t="shared" si="28"/>
        <v>0</v>
      </c>
      <c r="BE12" s="279">
        <f t="shared" si="29"/>
        <v>126</v>
      </c>
      <c r="BF12" s="279">
        <f t="shared" si="30"/>
        <v>0</v>
      </c>
      <c r="BG12" s="135">
        <f t="shared" si="35"/>
        <v>501.07</v>
      </c>
      <c r="BH12" s="160">
        <f t="shared" si="31"/>
        <v>6</v>
      </c>
      <c r="BI12" s="45" t="str">
        <f t="shared" si="32"/>
        <v>JOSE GEORGES</v>
      </c>
      <c r="BJ12" s="46" t="str">
        <f t="shared" si="33"/>
        <v>SMCC</v>
      </c>
      <c r="BK12" s="9">
        <v>4</v>
      </c>
    </row>
    <row r="13" spans="1:66" x14ac:dyDescent="0.2">
      <c r="A13" s="75">
        <f t="shared" si="34"/>
        <v>5</v>
      </c>
      <c r="B13" s="26" t="s">
        <v>379</v>
      </c>
      <c r="C13" s="61" t="s">
        <v>113</v>
      </c>
      <c r="D13" s="96">
        <v>40941</v>
      </c>
      <c r="E13" s="86" t="str">
        <f t="shared" si="3"/>
        <v>INF C</v>
      </c>
      <c r="F13" s="190"/>
      <c r="G13" s="190"/>
      <c r="H13" s="190"/>
      <c r="I13" s="190"/>
      <c r="J13" s="190"/>
      <c r="K13" s="190">
        <v>96</v>
      </c>
      <c r="L13" s="190"/>
      <c r="M13" s="190"/>
      <c r="N13" s="190"/>
      <c r="O13" s="190"/>
      <c r="P13" s="190"/>
      <c r="Q13" s="190"/>
      <c r="R13" s="190"/>
      <c r="S13" s="190"/>
      <c r="T13" s="190"/>
      <c r="U13" s="190">
        <v>184</v>
      </c>
      <c r="V13" s="190"/>
      <c r="W13" s="190"/>
      <c r="X13" s="190"/>
      <c r="Y13" s="190">
        <v>72</v>
      </c>
      <c r="Z13" s="190"/>
      <c r="AA13" s="190"/>
      <c r="AB13" s="190"/>
      <c r="AC13" s="190"/>
      <c r="AD13" s="190">
        <v>84</v>
      </c>
      <c r="AE13" s="190"/>
      <c r="AF13" s="160">
        <f t="shared" si="4"/>
        <v>4</v>
      </c>
      <c r="AG13" s="279">
        <f t="shared" si="5"/>
        <v>0</v>
      </c>
      <c r="AH13" s="279">
        <f t="shared" si="6"/>
        <v>0</v>
      </c>
      <c r="AI13" s="279">
        <f t="shared" si="7"/>
        <v>0</v>
      </c>
      <c r="AJ13" s="279">
        <f t="shared" si="8"/>
        <v>0</v>
      </c>
      <c r="AK13" s="279">
        <f t="shared" si="9"/>
        <v>0</v>
      </c>
      <c r="AL13" s="279">
        <f t="shared" si="10"/>
        <v>48.96</v>
      </c>
      <c r="AM13" s="279">
        <f t="shared" si="11"/>
        <v>0</v>
      </c>
      <c r="AN13" s="279">
        <f t="shared" si="12"/>
        <v>0</v>
      </c>
      <c r="AO13" s="279">
        <f t="shared" si="13"/>
        <v>0</v>
      </c>
      <c r="AP13" s="279">
        <f t="shared" si="14"/>
        <v>0</v>
      </c>
      <c r="AQ13" s="279">
        <f t="shared" si="15"/>
        <v>0</v>
      </c>
      <c r="AR13" s="279">
        <f t="shared" si="16"/>
        <v>0</v>
      </c>
      <c r="AS13" s="279">
        <f t="shared" si="17"/>
        <v>0</v>
      </c>
      <c r="AT13" s="279">
        <f t="shared" si="18"/>
        <v>0</v>
      </c>
      <c r="AU13" s="279">
        <f t="shared" si="19"/>
        <v>0</v>
      </c>
      <c r="AV13" s="279">
        <f t="shared" si="20"/>
        <v>158.24</v>
      </c>
      <c r="AW13" s="279">
        <f t="shared" si="21"/>
        <v>0</v>
      </c>
      <c r="AX13" s="279">
        <f t="shared" si="22"/>
        <v>0</v>
      </c>
      <c r="AY13" s="279">
        <f t="shared" si="23"/>
        <v>0</v>
      </c>
      <c r="AZ13" s="279">
        <f t="shared" si="24"/>
        <v>66.960000000000008</v>
      </c>
      <c r="BA13" s="279">
        <f t="shared" si="25"/>
        <v>0</v>
      </c>
      <c r="BB13" s="279">
        <f t="shared" si="26"/>
        <v>0</v>
      </c>
      <c r="BC13" s="279">
        <f t="shared" si="27"/>
        <v>0</v>
      </c>
      <c r="BD13" s="279">
        <f t="shared" si="28"/>
        <v>0</v>
      </c>
      <c r="BE13" s="279">
        <f t="shared" si="29"/>
        <v>84</v>
      </c>
      <c r="BF13" s="279">
        <f t="shared" si="30"/>
        <v>0</v>
      </c>
      <c r="BG13" s="135">
        <f t="shared" si="35"/>
        <v>358.16</v>
      </c>
      <c r="BH13" s="160">
        <f t="shared" si="31"/>
        <v>4</v>
      </c>
      <c r="BI13" s="45" t="str">
        <f t="shared" si="32"/>
        <v>ALBERTO TORREALBA</v>
      </c>
      <c r="BJ13" s="46" t="str">
        <f t="shared" si="33"/>
        <v>LCC</v>
      </c>
      <c r="BK13" s="9">
        <v>5</v>
      </c>
    </row>
    <row r="14" spans="1:66" x14ac:dyDescent="0.2">
      <c r="A14" s="75">
        <f t="shared" si="34"/>
        <v>6</v>
      </c>
      <c r="B14" s="26" t="s">
        <v>378</v>
      </c>
      <c r="C14" s="61" t="s">
        <v>103</v>
      </c>
      <c r="D14" s="179">
        <v>40506</v>
      </c>
      <c r="E14" s="86" t="str">
        <f t="shared" si="3"/>
        <v>INF D</v>
      </c>
      <c r="F14" s="190"/>
      <c r="G14" s="190"/>
      <c r="H14" s="190">
        <v>84</v>
      </c>
      <c r="I14" s="190"/>
      <c r="J14" s="190">
        <v>63</v>
      </c>
      <c r="K14" s="190">
        <v>48</v>
      </c>
      <c r="L14" s="190">
        <v>154</v>
      </c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>
        <v>126</v>
      </c>
      <c r="AB14" s="190"/>
      <c r="AC14" s="190"/>
      <c r="AD14" s="190"/>
      <c r="AE14" s="190"/>
      <c r="AF14" s="160">
        <f t="shared" si="4"/>
        <v>5</v>
      </c>
      <c r="AG14" s="279">
        <f t="shared" si="5"/>
        <v>0</v>
      </c>
      <c r="AH14" s="279">
        <f t="shared" si="6"/>
        <v>0</v>
      </c>
      <c r="AI14" s="279">
        <f t="shared" si="7"/>
        <v>31.08</v>
      </c>
      <c r="AJ14" s="279">
        <f t="shared" si="8"/>
        <v>0</v>
      </c>
      <c r="AK14" s="279">
        <f t="shared" si="9"/>
        <v>27.72</v>
      </c>
      <c r="AL14" s="279">
        <f t="shared" si="10"/>
        <v>24.48</v>
      </c>
      <c r="AM14" s="279">
        <f t="shared" si="11"/>
        <v>78.540000000000006</v>
      </c>
      <c r="AN14" s="279">
        <f t="shared" si="12"/>
        <v>0</v>
      </c>
      <c r="AO14" s="279">
        <f t="shared" si="13"/>
        <v>0</v>
      </c>
      <c r="AP14" s="279">
        <f t="shared" si="14"/>
        <v>0</v>
      </c>
      <c r="AQ14" s="279">
        <f t="shared" si="15"/>
        <v>0</v>
      </c>
      <c r="AR14" s="279">
        <f t="shared" si="16"/>
        <v>0</v>
      </c>
      <c r="AS14" s="279">
        <f t="shared" si="17"/>
        <v>0</v>
      </c>
      <c r="AT14" s="279">
        <f t="shared" si="18"/>
        <v>0</v>
      </c>
      <c r="AU14" s="279">
        <f t="shared" si="19"/>
        <v>0</v>
      </c>
      <c r="AV14" s="279">
        <f t="shared" si="20"/>
        <v>0</v>
      </c>
      <c r="AW14" s="279">
        <f t="shared" si="21"/>
        <v>0</v>
      </c>
      <c r="AX14" s="279">
        <f t="shared" si="22"/>
        <v>0</v>
      </c>
      <c r="AY14" s="279">
        <f t="shared" si="23"/>
        <v>0</v>
      </c>
      <c r="AZ14" s="279">
        <f t="shared" si="24"/>
        <v>0</v>
      </c>
      <c r="BA14" s="279">
        <f t="shared" si="25"/>
        <v>0</v>
      </c>
      <c r="BB14" s="279">
        <f t="shared" si="26"/>
        <v>117.18</v>
      </c>
      <c r="BC14" s="279">
        <f t="shared" si="27"/>
        <v>0</v>
      </c>
      <c r="BD14" s="279">
        <f t="shared" si="28"/>
        <v>0</v>
      </c>
      <c r="BE14" s="279">
        <f t="shared" si="29"/>
        <v>0</v>
      </c>
      <c r="BF14" s="279">
        <f t="shared" si="30"/>
        <v>0</v>
      </c>
      <c r="BG14" s="135">
        <f t="shared" si="35"/>
        <v>279</v>
      </c>
      <c r="BH14" s="160">
        <f t="shared" si="31"/>
        <v>5</v>
      </c>
      <c r="BI14" s="45" t="str">
        <f t="shared" si="32"/>
        <v>PAUL J MARTINEZ</v>
      </c>
      <c r="BJ14" s="46" t="str">
        <f t="shared" si="33"/>
        <v>IZCC</v>
      </c>
      <c r="BK14" s="9">
        <v>6</v>
      </c>
    </row>
    <row r="15" spans="1:66" x14ac:dyDescent="0.2">
      <c r="A15" s="75">
        <f t="shared" si="34"/>
        <v>7</v>
      </c>
      <c r="B15" s="26" t="s">
        <v>380</v>
      </c>
      <c r="C15" s="61" t="s">
        <v>105</v>
      </c>
      <c r="D15" s="179">
        <v>40420</v>
      </c>
      <c r="E15" s="86" t="str">
        <f t="shared" si="3"/>
        <v>INF D</v>
      </c>
      <c r="F15" s="190"/>
      <c r="G15" s="190"/>
      <c r="H15" s="190"/>
      <c r="I15" s="190"/>
      <c r="J15" s="190"/>
      <c r="K15" s="190">
        <v>60</v>
      </c>
      <c r="L15" s="190"/>
      <c r="M15" s="190"/>
      <c r="N15" s="190"/>
      <c r="O15" s="190"/>
      <c r="P15" s="190"/>
      <c r="Q15" s="190"/>
      <c r="R15" s="190"/>
      <c r="S15" s="190">
        <v>84</v>
      </c>
      <c r="T15" s="190"/>
      <c r="U15" s="190"/>
      <c r="V15" s="190"/>
      <c r="W15" s="190"/>
      <c r="X15" s="190"/>
      <c r="Y15" s="190">
        <v>60</v>
      </c>
      <c r="Z15" s="190"/>
      <c r="AA15" s="190">
        <v>128</v>
      </c>
      <c r="AB15" s="190"/>
      <c r="AC15" s="190"/>
      <c r="AD15" s="190"/>
      <c r="AE15" s="190"/>
      <c r="AF15" s="160">
        <f t="shared" si="4"/>
        <v>4</v>
      </c>
      <c r="AG15" s="279">
        <f t="shared" si="5"/>
        <v>0</v>
      </c>
      <c r="AH15" s="279">
        <f t="shared" si="6"/>
        <v>0</v>
      </c>
      <c r="AI15" s="279">
        <f t="shared" si="7"/>
        <v>0</v>
      </c>
      <c r="AJ15" s="279">
        <f t="shared" si="8"/>
        <v>0</v>
      </c>
      <c r="AK15" s="279">
        <f t="shared" si="9"/>
        <v>0</v>
      </c>
      <c r="AL15" s="279">
        <f t="shared" si="10"/>
        <v>30.6</v>
      </c>
      <c r="AM15" s="279">
        <f t="shared" si="11"/>
        <v>0</v>
      </c>
      <c r="AN15" s="279">
        <f t="shared" si="12"/>
        <v>0</v>
      </c>
      <c r="AO15" s="279">
        <f t="shared" si="13"/>
        <v>0</v>
      </c>
      <c r="AP15" s="279">
        <f t="shared" si="14"/>
        <v>0</v>
      </c>
      <c r="AQ15" s="279">
        <f t="shared" si="15"/>
        <v>0</v>
      </c>
      <c r="AR15" s="279">
        <f t="shared" si="16"/>
        <v>0</v>
      </c>
      <c r="AS15" s="279">
        <f t="shared" si="17"/>
        <v>0</v>
      </c>
      <c r="AT15" s="279">
        <f t="shared" si="18"/>
        <v>60.48</v>
      </c>
      <c r="AU15" s="279">
        <f t="shared" si="19"/>
        <v>0</v>
      </c>
      <c r="AV15" s="279">
        <f t="shared" si="20"/>
        <v>0</v>
      </c>
      <c r="AW15" s="279">
        <f t="shared" si="21"/>
        <v>0</v>
      </c>
      <c r="AX15" s="279">
        <f t="shared" si="22"/>
        <v>0</v>
      </c>
      <c r="AY15" s="279">
        <f t="shared" si="23"/>
        <v>0</v>
      </c>
      <c r="AZ15" s="279">
        <f t="shared" si="24"/>
        <v>55.800000000000004</v>
      </c>
      <c r="BA15" s="279">
        <f t="shared" si="25"/>
        <v>0</v>
      </c>
      <c r="BB15" s="279">
        <f t="shared" si="26"/>
        <v>119.04</v>
      </c>
      <c r="BC15" s="279">
        <f t="shared" si="27"/>
        <v>0</v>
      </c>
      <c r="BD15" s="279">
        <f t="shared" si="28"/>
        <v>0</v>
      </c>
      <c r="BE15" s="279">
        <f t="shared" si="29"/>
        <v>0</v>
      </c>
      <c r="BF15" s="279">
        <f t="shared" si="30"/>
        <v>0</v>
      </c>
      <c r="BG15" s="135">
        <f t="shared" si="35"/>
        <v>265.92</v>
      </c>
      <c r="BH15" s="160">
        <f t="shared" si="31"/>
        <v>4</v>
      </c>
      <c r="BI15" s="45" t="str">
        <f t="shared" si="32"/>
        <v>THOMAS DEGWITZ</v>
      </c>
      <c r="BJ15" s="46" t="str">
        <f t="shared" si="33"/>
        <v>GCC</v>
      </c>
      <c r="BK15" s="9">
        <v>7</v>
      </c>
    </row>
    <row r="16" spans="1:66" x14ac:dyDescent="0.2">
      <c r="A16" s="75">
        <f t="shared" si="34"/>
        <v>8</v>
      </c>
      <c r="B16" s="26" t="s">
        <v>381</v>
      </c>
      <c r="C16" s="61" t="s">
        <v>132</v>
      </c>
      <c r="D16" s="179">
        <v>40398</v>
      </c>
      <c r="E16" s="86" t="str">
        <f t="shared" si="3"/>
        <v>INF D</v>
      </c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>
        <v>96</v>
      </c>
      <c r="U16" s="190"/>
      <c r="V16" s="190"/>
      <c r="W16" s="190"/>
      <c r="X16" s="190"/>
      <c r="Y16" s="190"/>
      <c r="Z16" s="190"/>
      <c r="AA16" s="190">
        <v>80</v>
      </c>
      <c r="AB16" s="190"/>
      <c r="AC16" s="190"/>
      <c r="AD16" s="190"/>
      <c r="AE16" s="190"/>
      <c r="AF16" s="160">
        <f t="shared" si="4"/>
        <v>2</v>
      </c>
      <c r="AG16" s="279">
        <f t="shared" si="5"/>
        <v>0</v>
      </c>
      <c r="AH16" s="279">
        <f t="shared" si="6"/>
        <v>0</v>
      </c>
      <c r="AI16" s="279">
        <f t="shared" si="7"/>
        <v>0</v>
      </c>
      <c r="AJ16" s="279">
        <f t="shared" si="8"/>
        <v>0</v>
      </c>
      <c r="AK16" s="279">
        <f t="shared" si="9"/>
        <v>0</v>
      </c>
      <c r="AL16" s="279">
        <f t="shared" si="10"/>
        <v>0</v>
      </c>
      <c r="AM16" s="279">
        <f t="shared" si="11"/>
        <v>0</v>
      </c>
      <c r="AN16" s="279">
        <f t="shared" si="12"/>
        <v>0</v>
      </c>
      <c r="AO16" s="279">
        <f t="shared" si="13"/>
        <v>0</v>
      </c>
      <c r="AP16" s="279">
        <f t="shared" si="14"/>
        <v>0</v>
      </c>
      <c r="AQ16" s="279">
        <f t="shared" si="15"/>
        <v>0</v>
      </c>
      <c r="AR16" s="279">
        <f t="shared" si="16"/>
        <v>0</v>
      </c>
      <c r="AS16" s="279">
        <f t="shared" si="17"/>
        <v>0</v>
      </c>
      <c r="AT16" s="279">
        <f t="shared" si="18"/>
        <v>0</v>
      </c>
      <c r="AU16" s="279">
        <f t="shared" si="19"/>
        <v>75.84</v>
      </c>
      <c r="AV16" s="279">
        <f t="shared" si="20"/>
        <v>0</v>
      </c>
      <c r="AW16" s="279">
        <f t="shared" si="21"/>
        <v>0</v>
      </c>
      <c r="AX16" s="279">
        <f t="shared" si="22"/>
        <v>0</v>
      </c>
      <c r="AY16" s="279">
        <f t="shared" si="23"/>
        <v>0</v>
      </c>
      <c r="AZ16" s="279">
        <f t="shared" si="24"/>
        <v>0</v>
      </c>
      <c r="BA16" s="279">
        <f t="shared" si="25"/>
        <v>0</v>
      </c>
      <c r="BB16" s="279">
        <f t="shared" si="26"/>
        <v>74.400000000000006</v>
      </c>
      <c r="BC16" s="279">
        <f t="shared" si="27"/>
        <v>0</v>
      </c>
      <c r="BD16" s="279">
        <f t="shared" si="28"/>
        <v>0</v>
      </c>
      <c r="BE16" s="279">
        <f t="shared" si="29"/>
        <v>0</v>
      </c>
      <c r="BF16" s="279">
        <f t="shared" si="30"/>
        <v>0</v>
      </c>
      <c r="BG16" s="135">
        <f t="shared" si="35"/>
        <v>150.24</v>
      </c>
      <c r="BH16" s="160">
        <f t="shared" si="31"/>
        <v>2</v>
      </c>
      <c r="BI16" s="45" t="str">
        <f t="shared" si="32"/>
        <v>FRANCISCO RIERA</v>
      </c>
      <c r="BJ16" s="46" t="str">
        <f t="shared" si="33"/>
        <v>BGC</v>
      </c>
      <c r="BK16" s="9">
        <v>8</v>
      </c>
    </row>
    <row r="17" spans="1:63" x14ac:dyDescent="0.2">
      <c r="A17" s="75">
        <f t="shared" si="34"/>
        <v>9</v>
      </c>
      <c r="B17" s="53" t="s">
        <v>386</v>
      </c>
      <c r="C17" s="74" t="s">
        <v>113</v>
      </c>
      <c r="D17" s="361">
        <v>40941</v>
      </c>
      <c r="E17" s="86" t="str">
        <f t="shared" si="3"/>
        <v>INF C</v>
      </c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>
        <v>72</v>
      </c>
      <c r="V17" s="190"/>
      <c r="W17" s="190"/>
      <c r="X17" s="190"/>
      <c r="Y17" s="190"/>
      <c r="Z17" s="190"/>
      <c r="AA17" s="190"/>
      <c r="AB17" s="190"/>
      <c r="AC17" s="190"/>
      <c r="AD17" s="190">
        <v>63</v>
      </c>
      <c r="AE17" s="190"/>
      <c r="AF17" s="160">
        <f t="shared" si="4"/>
        <v>2</v>
      </c>
      <c r="AG17" s="279">
        <f t="shared" si="5"/>
        <v>0</v>
      </c>
      <c r="AH17" s="279">
        <f t="shared" si="6"/>
        <v>0</v>
      </c>
      <c r="AI17" s="279">
        <f t="shared" si="7"/>
        <v>0</v>
      </c>
      <c r="AJ17" s="279">
        <f t="shared" si="8"/>
        <v>0</v>
      </c>
      <c r="AK17" s="279">
        <f t="shared" si="9"/>
        <v>0</v>
      </c>
      <c r="AL17" s="279">
        <f t="shared" si="10"/>
        <v>0</v>
      </c>
      <c r="AM17" s="279">
        <f t="shared" si="11"/>
        <v>0</v>
      </c>
      <c r="AN17" s="279">
        <f t="shared" si="12"/>
        <v>0</v>
      </c>
      <c r="AO17" s="279">
        <f t="shared" si="13"/>
        <v>0</v>
      </c>
      <c r="AP17" s="279">
        <f t="shared" si="14"/>
        <v>0</v>
      </c>
      <c r="AQ17" s="279">
        <f t="shared" si="15"/>
        <v>0</v>
      </c>
      <c r="AR17" s="279">
        <f t="shared" si="16"/>
        <v>0</v>
      </c>
      <c r="AS17" s="279">
        <f t="shared" si="17"/>
        <v>0</v>
      </c>
      <c r="AT17" s="279">
        <f t="shared" si="18"/>
        <v>0</v>
      </c>
      <c r="AU17" s="279">
        <f t="shared" si="19"/>
        <v>0</v>
      </c>
      <c r="AV17" s="279">
        <f t="shared" si="20"/>
        <v>61.92</v>
      </c>
      <c r="AW17" s="279">
        <f t="shared" si="21"/>
        <v>0</v>
      </c>
      <c r="AX17" s="279">
        <f t="shared" si="22"/>
        <v>0</v>
      </c>
      <c r="AY17" s="279">
        <f t="shared" si="23"/>
        <v>0</v>
      </c>
      <c r="AZ17" s="279">
        <f t="shared" si="24"/>
        <v>0</v>
      </c>
      <c r="BA17" s="279">
        <f t="shared" si="25"/>
        <v>0</v>
      </c>
      <c r="BB17" s="279">
        <f t="shared" si="26"/>
        <v>0</v>
      </c>
      <c r="BC17" s="279">
        <f t="shared" si="27"/>
        <v>0</v>
      </c>
      <c r="BD17" s="279">
        <f t="shared" si="28"/>
        <v>0</v>
      </c>
      <c r="BE17" s="279">
        <f t="shared" si="29"/>
        <v>63</v>
      </c>
      <c r="BF17" s="279">
        <f t="shared" si="30"/>
        <v>0</v>
      </c>
      <c r="BG17" s="135">
        <f t="shared" si="35"/>
        <v>124.92</v>
      </c>
      <c r="BH17" s="160">
        <f t="shared" si="31"/>
        <v>2</v>
      </c>
      <c r="BI17" s="45" t="str">
        <f t="shared" si="32"/>
        <v>ALFREDO TORREALBA</v>
      </c>
      <c r="BJ17" s="46" t="str">
        <f t="shared" si="33"/>
        <v>LCC</v>
      </c>
      <c r="BK17" s="9">
        <v>9</v>
      </c>
    </row>
    <row r="18" spans="1:63" x14ac:dyDescent="0.2">
      <c r="A18" s="75">
        <f t="shared" si="34"/>
        <v>10</v>
      </c>
      <c r="B18" s="27" t="s">
        <v>382</v>
      </c>
      <c r="C18" s="61" t="s">
        <v>139</v>
      </c>
      <c r="D18" s="361">
        <v>40808</v>
      </c>
      <c r="E18" s="86" t="str">
        <f t="shared" si="3"/>
        <v>INF D</v>
      </c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>
        <v>126</v>
      </c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60">
        <f t="shared" si="4"/>
        <v>1</v>
      </c>
      <c r="AG18" s="190">
        <f t="shared" si="5"/>
        <v>0</v>
      </c>
      <c r="AH18" s="190">
        <f t="shared" si="6"/>
        <v>0</v>
      </c>
      <c r="AI18" s="190">
        <f t="shared" si="7"/>
        <v>0</v>
      </c>
      <c r="AJ18" s="190">
        <f t="shared" si="8"/>
        <v>0</v>
      </c>
      <c r="AK18" s="190">
        <f t="shared" si="9"/>
        <v>0</v>
      </c>
      <c r="AL18" s="190">
        <f t="shared" si="10"/>
        <v>0</v>
      </c>
      <c r="AM18" s="190">
        <f t="shared" si="11"/>
        <v>0</v>
      </c>
      <c r="AN18" s="190">
        <f t="shared" si="12"/>
        <v>0</v>
      </c>
      <c r="AO18" s="190">
        <f t="shared" si="13"/>
        <v>0</v>
      </c>
      <c r="AP18" s="190">
        <f t="shared" si="14"/>
        <v>0</v>
      </c>
      <c r="AQ18" s="190">
        <f t="shared" si="15"/>
        <v>0</v>
      </c>
      <c r="AR18" s="190">
        <f t="shared" si="16"/>
        <v>0</v>
      </c>
      <c r="AS18" s="190">
        <f t="shared" si="17"/>
        <v>0</v>
      </c>
      <c r="AT18" s="190">
        <f t="shared" si="18"/>
        <v>0</v>
      </c>
      <c r="AU18" s="190">
        <f t="shared" si="19"/>
        <v>99.54</v>
      </c>
      <c r="AV18" s="190">
        <f t="shared" si="20"/>
        <v>0</v>
      </c>
      <c r="AW18" s="190">
        <f t="shared" si="21"/>
        <v>0</v>
      </c>
      <c r="AX18" s="190">
        <f t="shared" si="22"/>
        <v>0</v>
      </c>
      <c r="AY18" s="190">
        <f t="shared" si="23"/>
        <v>0</v>
      </c>
      <c r="AZ18" s="190">
        <f t="shared" si="24"/>
        <v>0</v>
      </c>
      <c r="BA18" s="190">
        <f t="shared" si="25"/>
        <v>0</v>
      </c>
      <c r="BB18" s="190">
        <f t="shared" si="26"/>
        <v>0</v>
      </c>
      <c r="BC18" s="190">
        <f t="shared" si="27"/>
        <v>0</v>
      </c>
      <c r="BD18" s="190">
        <f t="shared" si="28"/>
        <v>0</v>
      </c>
      <c r="BE18" s="190">
        <f t="shared" si="29"/>
        <v>0</v>
      </c>
      <c r="BF18" s="190">
        <f t="shared" si="30"/>
        <v>0</v>
      </c>
      <c r="BG18" s="97">
        <f t="shared" si="35"/>
        <v>99.54</v>
      </c>
      <c r="BH18" s="160">
        <f t="shared" si="31"/>
        <v>1</v>
      </c>
      <c r="BI18" s="45" t="str">
        <f t="shared" si="32"/>
        <v>HENRY CAMINO</v>
      </c>
      <c r="BJ18" s="46" t="str">
        <f t="shared" si="33"/>
        <v>CCC</v>
      </c>
      <c r="BK18" s="9">
        <v>10</v>
      </c>
    </row>
    <row r="19" spans="1:63" x14ac:dyDescent="0.2">
      <c r="A19" s="66">
        <f t="shared" si="34"/>
        <v>11</v>
      </c>
      <c r="B19" s="27" t="s">
        <v>384</v>
      </c>
      <c r="C19" s="61" t="s">
        <v>142</v>
      </c>
      <c r="D19" s="361">
        <v>40475</v>
      </c>
      <c r="E19" s="86" t="str">
        <f t="shared" si="3"/>
        <v>INF D</v>
      </c>
      <c r="F19" s="190"/>
      <c r="G19" s="190"/>
      <c r="H19" s="190"/>
      <c r="I19" s="190">
        <v>84</v>
      </c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>
        <v>48</v>
      </c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60">
        <f t="shared" si="4"/>
        <v>2</v>
      </c>
      <c r="AG19" s="279">
        <f t="shared" si="5"/>
        <v>0</v>
      </c>
      <c r="AH19" s="279">
        <f t="shared" si="6"/>
        <v>0</v>
      </c>
      <c r="AI19" s="279">
        <f t="shared" si="7"/>
        <v>0</v>
      </c>
      <c r="AJ19" s="279">
        <f t="shared" si="8"/>
        <v>36.96</v>
      </c>
      <c r="AK19" s="279">
        <f t="shared" si="9"/>
        <v>0</v>
      </c>
      <c r="AL19" s="279">
        <f t="shared" si="10"/>
        <v>0</v>
      </c>
      <c r="AM19" s="279">
        <f t="shared" si="11"/>
        <v>0</v>
      </c>
      <c r="AN19" s="279">
        <f t="shared" si="12"/>
        <v>0</v>
      </c>
      <c r="AO19" s="279">
        <f t="shared" si="13"/>
        <v>0</v>
      </c>
      <c r="AP19" s="279">
        <f t="shared" si="14"/>
        <v>0</v>
      </c>
      <c r="AQ19" s="279">
        <f t="shared" si="15"/>
        <v>0</v>
      </c>
      <c r="AR19" s="279">
        <f t="shared" si="16"/>
        <v>0</v>
      </c>
      <c r="AS19" s="279">
        <f t="shared" si="17"/>
        <v>0</v>
      </c>
      <c r="AT19" s="279">
        <f t="shared" si="18"/>
        <v>0</v>
      </c>
      <c r="AU19" s="279">
        <f t="shared" si="19"/>
        <v>0</v>
      </c>
      <c r="AV19" s="279">
        <f t="shared" si="20"/>
        <v>41.28</v>
      </c>
      <c r="AW19" s="279">
        <f t="shared" si="21"/>
        <v>0</v>
      </c>
      <c r="AX19" s="279">
        <f t="shared" si="22"/>
        <v>0</v>
      </c>
      <c r="AY19" s="279">
        <f t="shared" si="23"/>
        <v>0</v>
      </c>
      <c r="AZ19" s="279">
        <f t="shared" si="24"/>
        <v>0</v>
      </c>
      <c r="BA19" s="279">
        <f t="shared" si="25"/>
        <v>0</v>
      </c>
      <c r="BB19" s="279">
        <f t="shared" si="26"/>
        <v>0</v>
      </c>
      <c r="BC19" s="279">
        <f t="shared" si="27"/>
        <v>0</v>
      </c>
      <c r="BD19" s="279">
        <f t="shared" si="28"/>
        <v>0</v>
      </c>
      <c r="BE19" s="279">
        <f t="shared" si="29"/>
        <v>0</v>
      </c>
      <c r="BF19" s="279">
        <f t="shared" si="30"/>
        <v>0</v>
      </c>
      <c r="BG19" s="135">
        <f t="shared" si="35"/>
        <v>78.240000000000009</v>
      </c>
      <c r="BH19" s="160">
        <f t="shared" si="31"/>
        <v>2</v>
      </c>
      <c r="BI19" s="45" t="str">
        <f t="shared" si="32"/>
        <v>ALVARO LOMBANA</v>
      </c>
      <c r="BJ19" s="46" t="str">
        <f t="shared" si="33"/>
        <v>LSGC</v>
      </c>
      <c r="BK19" s="9">
        <v>11</v>
      </c>
    </row>
    <row r="20" spans="1:63" x14ac:dyDescent="0.2">
      <c r="A20" s="66">
        <f t="shared" si="34"/>
        <v>12</v>
      </c>
      <c r="B20" s="27" t="s">
        <v>385</v>
      </c>
      <c r="C20" s="61" t="s">
        <v>105</v>
      </c>
      <c r="D20" s="361">
        <v>40572</v>
      </c>
      <c r="E20" s="86" t="str">
        <f t="shared" si="3"/>
        <v>INF D</v>
      </c>
      <c r="F20" s="190"/>
      <c r="G20" s="190"/>
      <c r="H20" s="190"/>
      <c r="I20" s="190"/>
      <c r="J20" s="190"/>
      <c r="K20" s="190">
        <v>36</v>
      </c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>
        <v>64</v>
      </c>
      <c r="AB20" s="190"/>
      <c r="AC20" s="190"/>
      <c r="AD20" s="190"/>
      <c r="AE20" s="190"/>
      <c r="AF20" s="160">
        <f t="shared" si="4"/>
        <v>2</v>
      </c>
      <c r="AG20" s="279">
        <f t="shared" si="5"/>
        <v>0</v>
      </c>
      <c r="AH20" s="279">
        <f t="shared" si="6"/>
        <v>0</v>
      </c>
      <c r="AI20" s="279">
        <f t="shared" si="7"/>
        <v>0</v>
      </c>
      <c r="AJ20" s="279">
        <f t="shared" si="8"/>
        <v>0</v>
      </c>
      <c r="AK20" s="279">
        <f t="shared" si="9"/>
        <v>0</v>
      </c>
      <c r="AL20" s="279">
        <f t="shared" si="10"/>
        <v>18.36</v>
      </c>
      <c r="AM20" s="279">
        <f t="shared" si="11"/>
        <v>0</v>
      </c>
      <c r="AN20" s="279">
        <f t="shared" si="12"/>
        <v>0</v>
      </c>
      <c r="AO20" s="279">
        <f t="shared" si="13"/>
        <v>0</v>
      </c>
      <c r="AP20" s="279">
        <f t="shared" si="14"/>
        <v>0</v>
      </c>
      <c r="AQ20" s="279">
        <f t="shared" si="15"/>
        <v>0</v>
      </c>
      <c r="AR20" s="279">
        <f t="shared" si="16"/>
        <v>0</v>
      </c>
      <c r="AS20" s="279">
        <f t="shared" si="17"/>
        <v>0</v>
      </c>
      <c r="AT20" s="279">
        <f t="shared" si="18"/>
        <v>0</v>
      </c>
      <c r="AU20" s="279">
        <f t="shared" si="19"/>
        <v>0</v>
      </c>
      <c r="AV20" s="279">
        <f t="shared" si="20"/>
        <v>0</v>
      </c>
      <c r="AW20" s="279">
        <f t="shared" si="21"/>
        <v>0</v>
      </c>
      <c r="AX20" s="279">
        <f t="shared" si="22"/>
        <v>0</v>
      </c>
      <c r="AY20" s="279">
        <f t="shared" si="23"/>
        <v>0</v>
      </c>
      <c r="AZ20" s="279">
        <f t="shared" si="24"/>
        <v>0</v>
      </c>
      <c r="BA20" s="279">
        <f t="shared" si="25"/>
        <v>0</v>
      </c>
      <c r="BB20" s="279">
        <f t="shared" si="26"/>
        <v>59.52</v>
      </c>
      <c r="BC20" s="279">
        <f t="shared" si="27"/>
        <v>0</v>
      </c>
      <c r="BD20" s="279">
        <f t="shared" si="28"/>
        <v>0</v>
      </c>
      <c r="BE20" s="279">
        <f t="shared" si="29"/>
        <v>0</v>
      </c>
      <c r="BF20" s="279">
        <f t="shared" si="30"/>
        <v>0</v>
      </c>
      <c r="BG20" s="135">
        <f t="shared" si="35"/>
        <v>77.88</v>
      </c>
      <c r="BH20" s="160">
        <f t="shared" si="31"/>
        <v>2</v>
      </c>
      <c r="BI20" s="45" t="str">
        <f t="shared" si="32"/>
        <v>JUAN P TERAN</v>
      </c>
      <c r="BJ20" s="46" t="str">
        <f t="shared" si="33"/>
        <v>GCC</v>
      </c>
      <c r="BK20" s="9">
        <v>12</v>
      </c>
    </row>
    <row r="21" spans="1:63" x14ac:dyDescent="0.2">
      <c r="A21" s="66">
        <f t="shared" si="34"/>
        <v>13</v>
      </c>
      <c r="B21" s="27" t="s">
        <v>383</v>
      </c>
      <c r="C21" s="61" t="s">
        <v>103</v>
      </c>
      <c r="D21" s="272">
        <v>40870</v>
      </c>
      <c r="E21" s="86" t="str">
        <f t="shared" si="3"/>
        <v>INF D</v>
      </c>
      <c r="F21" s="190"/>
      <c r="G21" s="190"/>
      <c r="H21" s="190"/>
      <c r="I21" s="190"/>
      <c r="J21" s="190">
        <v>52.5</v>
      </c>
      <c r="K21" s="190"/>
      <c r="L21" s="190"/>
      <c r="M21" s="190">
        <v>92</v>
      </c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60">
        <f t="shared" si="4"/>
        <v>2</v>
      </c>
      <c r="AG21" s="279">
        <f t="shared" si="5"/>
        <v>0</v>
      </c>
      <c r="AH21" s="279">
        <f t="shared" si="6"/>
        <v>0</v>
      </c>
      <c r="AI21" s="279">
        <f t="shared" si="7"/>
        <v>0</v>
      </c>
      <c r="AJ21" s="279">
        <f t="shared" si="8"/>
        <v>0</v>
      </c>
      <c r="AK21" s="279">
        <f t="shared" si="9"/>
        <v>23.1</v>
      </c>
      <c r="AL21" s="279">
        <f t="shared" si="10"/>
        <v>0</v>
      </c>
      <c r="AM21" s="279">
        <f t="shared" si="11"/>
        <v>0</v>
      </c>
      <c r="AN21" s="279">
        <f t="shared" si="12"/>
        <v>46.92</v>
      </c>
      <c r="AO21" s="279">
        <f t="shared" si="13"/>
        <v>0</v>
      </c>
      <c r="AP21" s="279">
        <f t="shared" si="14"/>
        <v>0</v>
      </c>
      <c r="AQ21" s="279">
        <f t="shared" si="15"/>
        <v>0</v>
      </c>
      <c r="AR21" s="279">
        <f t="shared" si="16"/>
        <v>0</v>
      </c>
      <c r="AS21" s="279">
        <f t="shared" si="17"/>
        <v>0</v>
      </c>
      <c r="AT21" s="279">
        <f t="shared" si="18"/>
        <v>0</v>
      </c>
      <c r="AU21" s="279">
        <f t="shared" si="19"/>
        <v>0</v>
      </c>
      <c r="AV21" s="279">
        <f t="shared" si="20"/>
        <v>0</v>
      </c>
      <c r="AW21" s="279">
        <f t="shared" si="21"/>
        <v>0</v>
      </c>
      <c r="AX21" s="279">
        <f t="shared" si="22"/>
        <v>0</v>
      </c>
      <c r="AY21" s="279">
        <f t="shared" si="23"/>
        <v>0</v>
      </c>
      <c r="AZ21" s="279">
        <f t="shared" si="24"/>
        <v>0</v>
      </c>
      <c r="BA21" s="279">
        <f t="shared" si="25"/>
        <v>0</v>
      </c>
      <c r="BB21" s="279">
        <f t="shared" si="26"/>
        <v>0</v>
      </c>
      <c r="BC21" s="279">
        <f t="shared" si="27"/>
        <v>0</v>
      </c>
      <c r="BD21" s="279">
        <f t="shared" si="28"/>
        <v>0</v>
      </c>
      <c r="BE21" s="279">
        <f t="shared" si="29"/>
        <v>0</v>
      </c>
      <c r="BF21" s="279">
        <f t="shared" si="30"/>
        <v>0</v>
      </c>
      <c r="BG21" s="135">
        <f t="shared" si="35"/>
        <v>70.02000000000001</v>
      </c>
      <c r="BH21" s="160">
        <f t="shared" si="31"/>
        <v>2</v>
      </c>
      <c r="BI21" s="45" t="str">
        <f t="shared" si="32"/>
        <v>GABRIEL M MARTIN</v>
      </c>
      <c r="BJ21" s="46" t="str">
        <f t="shared" si="33"/>
        <v>IZCC</v>
      </c>
      <c r="BK21" s="9">
        <v>13</v>
      </c>
    </row>
    <row r="22" spans="1:63" x14ac:dyDescent="0.2">
      <c r="A22" s="66">
        <f t="shared" si="34"/>
        <v>14</v>
      </c>
      <c r="B22" s="26" t="s">
        <v>387</v>
      </c>
      <c r="C22" s="61" t="s">
        <v>142</v>
      </c>
      <c r="D22" s="179">
        <v>40704</v>
      </c>
      <c r="E22" s="86" t="str">
        <f t="shared" si="3"/>
        <v>INF D</v>
      </c>
      <c r="F22" s="190"/>
      <c r="G22" s="190"/>
      <c r="H22" s="190"/>
      <c r="I22" s="190">
        <v>63</v>
      </c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>
        <v>36</v>
      </c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60">
        <f t="shared" si="4"/>
        <v>2</v>
      </c>
      <c r="AG22" s="279">
        <f t="shared" si="5"/>
        <v>0</v>
      </c>
      <c r="AH22" s="279">
        <f t="shared" si="6"/>
        <v>0</v>
      </c>
      <c r="AI22" s="279">
        <f t="shared" si="7"/>
        <v>0</v>
      </c>
      <c r="AJ22" s="279">
        <f t="shared" si="8"/>
        <v>27.72</v>
      </c>
      <c r="AK22" s="279">
        <f t="shared" si="9"/>
        <v>0</v>
      </c>
      <c r="AL22" s="279">
        <f t="shared" si="10"/>
        <v>0</v>
      </c>
      <c r="AM22" s="279">
        <f t="shared" si="11"/>
        <v>0</v>
      </c>
      <c r="AN22" s="279">
        <f t="shared" si="12"/>
        <v>0</v>
      </c>
      <c r="AO22" s="279">
        <f t="shared" si="13"/>
        <v>0</v>
      </c>
      <c r="AP22" s="279">
        <f t="shared" si="14"/>
        <v>0</v>
      </c>
      <c r="AQ22" s="279">
        <f t="shared" si="15"/>
        <v>0</v>
      </c>
      <c r="AR22" s="279">
        <f t="shared" si="16"/>
        <v>0</v>
      </c>
      <c r="AS22" s="279">
        <f t="shared" si="17"/>
        <v>0</v>
      </c>
      <c r="AT22" s="279">
        <f t="shared" si="18"/>
        <v>0</v>
      </c>
      <c r="AU22" s="279">
        <f t="shared" si="19"/>
        <v>0</v>
      </c>
      <c r="AV22" s="279">
        <f t="shared" si="20"/>
        <v>30.96</v>
      </c>
      <c r="AW22" s="279">
        <f t="shared" si="21"/>
        <v>0</v>
      </c>
      <c r="AX22" s="279">
        <f t="shared" si="22"/>
        <v>0</v>
      </c>
      <c r="AY22" s="279">
        <f t="shared" si="23"/>
        <v>0</v>
      </c>
      <c r="AZ22" s="279">
        <f t="shared" si="24"/>
        <v>0</v>
      </c>
      <c r="BA22" s="279">
        <f t="shared" si="25"/>
        <v>0</v>
      </c>
      <c r="BB22" s="279">
        <f t="shared" si="26"/>
        <v>0</v>
      </c>
      <c r="BC22" s="279">
        <f t="shared" si="27"/>
        <v>0</v>
      </c>
      <c r="BD22" s="279">
        <f t="shared" si="28"/>
        <v>0</v>
      </c>
      <c r="BE22" s="279">
        <f t="shared" si="29"/>
        <v>0</v>
      </c>
      <c r="BF22" s="279">
        <f t="shared" si="30"/>
        <v>0</v>
      </c>
      <c r="BG22" s="135">
        <f t="shared" si="35"/>
        <v>58.68</v>
      </c>
      <c r="BH22" s="160">
        <f t="shared" si="31"/>
        <v>2</v>
      </c>
      <c r="BI22" s="45" t="str">
        <f t="shared" si="32"/>
        <v>FABRICIO TPOLD</v>
      </c>
      <c r="BJ22" s="46" t="str">
        <f t="shared" si="33"/>
        <v>LSGC</v>
      </c>
      <c r="BK22" s="9">
        <v>14</v>
      </c>
    </row>
    <row r="23" spans="1:63" x14ac:dyDescent="0.2">
      <c r="A23" s="66">
        <f t="shared" si="34"/>
        <v>15</v>
      </c>
      <c r="B23" s="27" t="s">
        <v>388</v>
      </c>
      <c r="C23" s="61" t="s">
        <v>105</v>
      </c>
      <c r="D23" s="361">
        <v>40860</v>
      </c>
      <c r="E23" s="86" t="str">
        <f t="shared" si="3"/>
        <v>INF D</v>
      </c>
      <c r="F23" s="190"/>
      <c r="G23" s="190"/>
      <c r="H23" s="190"/>
      <c r="I23" s="190"/>
      <c r="J23" s="190"/>
      <c r="K23" s="190">
        <v>24</v>
      </c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>
        <v>48</v>
      </c>
      <c r="AB23" s="190"/>
      <c r="AC23" s="190"/>
      <c r="AD23" s="190"/>
      <c r="AE23" s="190"/>
      <c r="AF23" s="160">
        <f t="shared" si="4"/>
        <v>2</v>
      </c>
      <c r="AG23" s="279">
        <f t="shared" si="5"/>
        <v>0</v>
      </c>
      <c r="AH23" s="279">
        <f t="shared" si="6"/>
        <v>0</v>
      </c>
      <c r="AI23" s="279">
        <f t="shared" si="7"/>
        <v>0</v>
      </c>
      <c r="AJ23" s="279">
        <f t="shared" si="8"/>
        <v>0</v>
      </c>
      <c r="AK23" s="279">
        <f t="shared" si="9"/>
        <v>0</v>
      </c>
      <c r="AL23" s="279">
        <f t="shared" si="10"/>
        <v>12.24</v>
      </c>
      <c r="AM23" s="279">
        <f t="shared" si="11"/>
        <v>0</v>
      </c>
      <c r="AN23" s="279">
        <f t="shared" si="12"/>
        <v>0</v>
      </c>
      <c r="AO23" s="279">
        <f t="shared" si="13"/>
        <v>0</v>
      </c>
      <c r="AP23" s="279">
        <f t="shared" si="14"/>
        <v>0</v>
      </c>
      <c r="AQ23" s="279">
        <f t="shared" si="15"/>
        <v>0</v>
      </c>
      <c r="AR23" s="279">
        <f t="shared" si="16"/>
        <v>0</v>
      </c>
      <c r="AS23" s="279">
        <f t="shared" si="17"/>
        <v>0</v>
      </c>
      <c r="AT23" s="279">
        <f t="shared" si="18"/>
        <v>0</v>
      </c>
      <c r="AU23" s="279">
        <f t="shared" si="19"/>
        <v>0</v>
      </c>
      <c r="AV23" s="279">
        <f t="shared" si="20"/>
        <v>0</v>
      </c>
      <c r="AW23" s="279">
        <f t="shared" si="21"/>
        <v>0</v>
      </c>
      <c r="AX23" s="279">
        <f t="shared" si="22"/>
        <v>0</v>
      </c>
      <c r="AY23" s="279">
        <f t="shared" si="23"/>
        <v>0</v>
      </c>
      <c r="AZ23" s="279">
        <f t="shared" si="24"/>
        <v>0</v>
      </c>
      <c r="BA23" s="279">
        <f t="shared" si="25"/>
        <v>0</v>
      </c>
      <c r="BB23" s="279">
        <f t="shared" si="26"/>
        <v>44.64</v>
      </c>
      <c r="BC23" s="279">
        <f t="shared" si="27"/>
        <v>0</v>
      </c>
      <c r="BD23" s="279">
        <f t="shared" si="28"/>
        <v>0</v>
      </c>
      <c r="BE23" s="279">
        <f t="shared" si="29"/>
        <v>0</v>
      </c>
      <c r="BF23" s="279">
        <f t="shared" si="30"/>
        <v>0</v>
      </c>
      <c r="BG23" s="135">
        <f t="shared" si="35"/>
        <v>56.88</v>
      </c>
      <c r="BH23" s="160">
        <f t="shared" si="31"/>
        <v>2</v>
      </c>
      <c r="BI23" s="45" t="str">
        <f t="shared" si="32"/>
        <v>FABIAN HURTADO</v>
      </c>
      <c r="BJ23" s="46" t="str">
        <f t="shared" si="33"/>
        <v>GCC</v>
      </c>
      <c r="BK23" s="9">
        <v>15</v>
      </c>
    </row>
    <row r="24" spans="1:63" x14ac:dyDescent="0.2">
      <c r="A24" s="66">
        <f t="shared" si="34"/>
        <v>16</v>
      </c>
      <c r="B24" s="27" t="s">
        <v>389</v>
      </c>
      <c r="C24" s="61" t="s">
        <v>187</v>
      </c>
      <c r="D24" s="361">
        <v>40312</v>
      </c>
      <c r="E24" s="86" t="str">
        <f t="shared" si="3"/>
        <v>INF D</v>
      </c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>
        <v>60</v>
      </c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60">
        <f t="shared" si="4"/>
        <v>1</v>
      </c>
      <c r="AG24" s="279">
        <f t="shared" si="5"/>
        <v>0</v>
      </c>
      <c r="AH24" s="279">
        <f t="shared" si="6"/>
        <v>0</v>
      </c>
      <c r="AI24" s="279">
        <f t="shared" si="7"/>
        <v>0</v>
      </c>
      <c r="AJ24" s="279">
        <f t="shared" si="8"/>
        <v>0</v>
      </c>
      <c r="AK24" s="279">
        <f t="shared" si="9"/>
        <v>0</v>
      </c>
      <c r="AL24" s="279">
        <f t="shared" si="10"/>
        <v>0</v>
      </c>
      <c r="AM24" s="279">
        <f t="shared" si="11"/>
        <v>0</v>
      </c>
      <c r="AN24" s="279">
        <f t="shared" si="12"/>
        <v>0</v>
      </c>
      <c r="AO24" s="279">
        <f t="shared" si="13"/>
        <v>0</v>
      </c>
      <c r="AP24" s="279">
        <f t="shared" si="14"/>
        <v>0</v>
      </c>
      <c r="AQ24" s="279">
        <f t="shared" si="15"/>
        <v>0</v>
      </c>
      <c r="AR24" s="279">
        <f t="shared" si="16"/>
        <v>0</v>
      </c>
      <c r="AS24" s="279">
        <f t="shared" si="17"/>
        <v>0</v>
      </c>
      <c r="AT24" s="279">
        <f t="shared" si="18"/>
        <v>0</v>
      </c>
      <c r="AU24" s="279">
        <f t="shared" si="19"/>
        <v>0</v>
      </c>
      <c r="AV24" s="279">
        <f t="shared" si="20"/>
        <v>51.6</v>
      </c>
      <c r="AW24" s="279">
        <f t="shared" si="21"/>
        <v>0</v>
      </c>
      <c r="AX24" s="279">
        <f t="shared" si="22"/>
        <v>0</v>
      </c>
      <c r="AY24" s="279">
        <f t="shared" si="23"/>
        <v>0</v>
      </c>
      <c r="AZ24" s="279">
        <f t="shared" si="24"/>
        <v>0</v>
      </c>
      <c r="BA24" s="279">
        <f t="shared" si="25"/>
        <v>0</v>
      </c>
      <c r="BB24" s="279">
        <f t="shared" si="26"/>
        <v>0</v>
      </c>
      <c r="BC24" s="279">
        <f t="shared" si="27"/>
        <v>0</v>
      </c>
      <c r="BD24" s="279">
        <f t="shared" si="28"/>
        <v>0</v>
      </c>
      <c r="BE24" s="279">
        <f t="shared" si="29"/>
        <v>0</v>
      </c>
      <c r="BF24" s="279">
        <f t="shared" si="30"/>
        <v>0</v>
      </c>
      <c r="BG24" s="135">
        <f t="shared" si="35"/>
        <v>51.6</v>
      </c>
      <c r="BH24" s="160">
        <f t="shared" si="31"/>
        <v>1</v>
      </c>
      <c r="BI24" s="45" t="str">
        <f t="shared" si="32"/>
        <v>SEBASTIAN SANCHEZ</v>
      </c>
      <c r="BJ24" s="46" t="str">
        <f t="shared" si="33"/>
        <v>PLC</v>
      </c>
      <c r="BK24" s="9">
        <v>16</v>
      </c>
    </row>
    <row r="25" spans="1:63" x14ac:dyDescent="0.2">
      <c r="A25" s="66">
        <f t="shared" si="34"/>
        <v>17</v>
      </c>
      <c r="B25" s="27" t="s">
        <v>390</v>
      </c>
      <c r="C25" s="61" t="s">
        <v>139</v>
      </c>
      <c r="D25" s="361">
        <v>40352</v>
      </c>
      <c r="E25" s="86" t="str">
        <f t="shared" si="3"/>
        <v>INF D</v>
      </c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>
        <v>48</v>
      </c>
      <c r="Z25" s="190"/>
      <c r="AA25" s="190"/>
      <c r="AB25" s="190"/>
      <c r="AC25" s="190"/>
      <c r="AD25" s="190"/>
      <c r="AE25" s="190"/>
      <c r="AF25" s="160">
        <f t="shared" si="4"/>
        <v>1</v>
      </c>
      <c r="AG25" s="279">
        <f t="shared" si="5"/>
        <v>0</v>
      </c>
      <c r="AH25" s="279">
        <f t="shared" si="6"/>
        <v>0</v>
      </c>
      <c r="AI25" s="279">
        <f t="shared" si="7"/>
        <v>0</v>
      </c>
      <c r="AJ25" s="279">
        <f t="shared" si="8"/>
        <v>0</v>
      </c>
      <c r="AK25" s="279">
        <f t="shared" si="9"/>
        <v>0</v>
      </c>
      <c r="AL25" s="279">
        <f t="shared" si="10"/>
        <v>0</v>
      </c>
      <c r="AM25" s="279">
        <f t="shared" si="11"/>
        <v>0</v>
      </c>
      <c r="AN25" s="279">
        <f t="shared" si="12"/>
        <v>0</v>
      </c>
      <c r="AO25" s="279">
        <f t="shared" si="13"/>
        <v>0</v>
      </c>
      <c r="AP25" s="279">
        <f t="shared" si="14"/>
        <v>0</v>
      </c>
      <c r="AQ25" s="279">
        <f t="shared" si="15"/>
        <v>0</v>
      </c>
      <c r="AR25" s="279">
        <f t="shared" si="16"/>
        <v>0</v>
      </c>
      <c r="AS25" s="279">
        <f t="shared" si="17"/>
        <v>0</v>
      </c>
      <c r="AT25" s="279">
        <f t="shared" si="18"/>
        <v>0</v>
      </c>
      <c r="AU25" s="279">
        <f t="shared" si="19"/>
        <v>0</v>
      </c>
      <c r="AV25" s="279">
        <f t="shared" si="20"/>
        <v>0</v>
      </c>
      <c r="AW25" s="279">
        <f t="shared" si="21"/>
        <v>0</v>
      </c>
      <c r="AX25" s="279">
        <f t="shared" si="22"/>
        <v>0</v>
      </c>
      <c r="AY25" s="279">
        <f t="shared" si="23"/>
        <v>0</v>
      </c>
      <c r="AZ25" s="279">
        <f t="shared" si="24"/>
        <v>44.64</v>
      </c>
      <c r="BA25" s="279">
        <f t="shared" si="25"/>
        <v>0</v>
      </c>
      <c r="BB25" s="279">
        <f t="shared" si="26"/>
        <v>0</v>
      </c>
      <c r="BC25" s="279">
        <f t="shared" si="27"/>
        <v>0</v>
      </c>
      <c r="BD25" s="279">
        <f t="shared" si="28"/>
        <v>0</v>
      </c>
      <c r="BE25" s="279">
        <f t="shared" si="29"/>
        <v>0</v>
      </c>
      <c r="BF25" s="279">
        <f t="shared" si="30"/>
        <v>0</v>
      </c>
      <c r="BG25" s="135">
        <f t="shared" si="35"/>
        <v>44.64</v>
      </c>
      <c r="BH25" s="160">
        <f t="shared" si="31"/>
        <v>1</v>
      </c>
      <c r="BI25" s="45" t="str">
        <f t="shared" si="32"/>
        <v>NELSON DAO</v>
      </c>
      <c r="BJ25" s="46" t="str">
        <f t="shared" si="33"/>
        <v>CCC</v>
      </c>
      <c r="BK25" s="9">
        <v>17</v>
      </c>
    </row>
    <row r="26" spans="1:63" x14ac:dyDescent="0.2">
      <c r="A26" s="66" t="str">
        <f t="shared" si="34"/>
        <v xml:space="preserve"> </v>
      </c>
      <c r="B26" s="38" t="s">
        <v>391</v>
      </c>
      <c r="C26" s="64" t="s">
        <v>109</v>
      </c>
      <c r="D26" s="282">
        <v>40857</v>
      </c>
      <c r="E26" s="86" t="str">
        <f t="shared" si="3"/>
        <v>INF D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60">
        <f t="shared" si="4"/>
        <v>0</v>
      </c>
      <c r="AG26" s="151">
        <f t="shared" si="5"/>
        <v>0</v>
      </c>
      <c r="AH26" s="151">
        <f t="shared" si="6"/>
        <v>0</v>
      </c>
      <c r="AI26" s="151">
        <f t="shared" si="7"/>
        <v>0</v>
      </c>
      <c r="AJ26" s="151">
        <f t="shared" si="8"/>
        <v>0</v>
      </c>
      <c r="AK26" s="151">
        <f t="shared" si="9"/>
        <v>0</v>
      </c>
      <c r="AL26" s="151">
        <f t="shared" si="10"/>
        <v>0</v>
      </c>
      <c r="AM26" s="151">
        <f t="shared" si="11"/>
        <v>0</v>
      </c>
      <c r="AN26" s="151">
        <f t="shared" si="12"/>
        <v>0</v>
      </c>
      <c r="AO26" s="151">
        <f t="shared" si="13"/>
        <v>0</v>
      </c>
      <c r="AP26" s="151">
        <f t="shared" si="14"/>
        <v>0</v>
      </c>
      <c r="AQ26" s="151">
        <f t="shared" si="15"/>
        <v>0</v>
      </c>
      <c r="AR26" s="151">
        <f t="shared" si="16"/>
        <v>0</v>
      </c>
      <c r="AS26" s="151">
        <f t="shared" si="17"/>
        <v>0</v>
      </c>
      <c r="AT26" s="151">
        <f t="shared" si="18"/>
        <v>0</v>
      </c>
      <c r="AU26" s="151">
        <f t="shared" si="19"/>
        <v>0</v>
      </c>
      <c r="AV26" s="151">
        <f t="shared" si="20"/>
        <v>0</v>
      </c>
      <c r="AW26" s="151">
        <f t="shared" si="21"/>
        <v>0</v>
      </c>
      <c r="AX26" s="151">
        <f t="shared" si="22"/>
        <v>0</v>
      </c>
      <c r="AY26" s="151">
        <f t="shared" si="23"/>
        <v>0</v>
      </c>
      <c r="AZ26" s="151">
        <f t="shared" si="24"/>
        <v>0</v>
      </c>
      <c r="BA26" s="151">
        <f t="shared" si="25"/>
        <v>0</v>
      </c>
      <c r="BB26" s="151">
        <f t="shared" si="26"/>
        <v>0</v>
      </c>
      <c r="BC26" s="151">
        <f t="shared" si="27"/>
        <v>0</v>
      </c>
      <c r="BD26" s="151">
        <f t="shared" si="28"/>
        <v>0</v>
      </c>
      <c r="BE26" s="151">
        <f t="shared" si="29"/>
        <v>0</v>
      </c>
      <c r="BF26" s="151">
        <f t="shared" si="30"/>
        <v>0</v>
      </c>
      <c r="BG26" s="97">
        <f t="shared" si="35"/>
        <v>0</v>
      </c>
      <c r="BH26" s="160">
        <f t="shared" si="31"/>
        <v>0</v>
      </c>
      <c r="BI26" s="45" t="str">
        <f t="shared" si="32"/>
        <v>ADOLFO MARTINEZ</v>
      </c>
      <c r="BJ26" s="73" t="str">
        <f t="shared" si="33"/>
        <v>VAGC</v>
      </c>
      <c r="BK26" s="9">
        <v>18</v>
      </c>
    </row>
    <row r="27" spans="1:63" x14ac:dyDescent="0.2">
      <c r="A27" s="66" t="str">
        <f t="shared" si="34"/>
        <v xml:space="preserve"> </v>
      </c>
      <c r="B27" s="38" t="s">
        <v>330</v>
      </c>
      <c r="C27" s="64" t="s">
        <v>105</v>
      </c>
      <c r="D27" s="128">
        <v>41190</v>
      </c>
      <c r="E27" s="86" t="str">
        <f t="shared" si="3"/>
        <v>INF C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60">
        <f t="shared" si="4"/>
        <v>0</v>
      </c>
      <c r="AG27" s="385">
        <f t="shared" si="5"/>
        <v>0</v>
      </c>
      <c r="AH27" s="385">
        <f t="shared" si="6"/>
        <v>0</v>
      </c>
      <c r="AI27" s="385">
        <f t="shared" si="7"/>
        <v>0</v>
      </c>
      <c r="AJ27" s="385">
        <f t="shared" si="8"/>
        <v>0</v>
      </c>
      <c r="AK27" s="385">
        <f t="shared" si="9"/>
        <v>0</v>
      </c>
      <c r="AL27" s="385">
        <f t="shared" si="10"/>
        <v>0</v>
      </c>
      <c r="AM27" s="385">
        <f t="shared" si="11"/>
        <v>0</v>
      </c>
      <c r="AN27" s="385">
        <f t="shared" si="12"/>
        <v>0</v>
      </c>
      <c r="AO27" s="385">
        <f t="shared" si="13"/>
        <v>0</v>
      </c>
      <c r="AP27" s="385">
        <f t="shared" si="14"/>
        <v>0</v>
      </c>
      <c r="AQ27" s="385">
        <f t="shared" si="15"/>
        <v>0</v>
      </c>
      <c r="AR27" s="385">
        <f t="shared" si="16"/>
        <v>0</v>
      </c>
      <c r="AS27" s="385">
        <f t="shared" si="17"/>
        <v>0</v>
      </c>
      <c r="AT27" s="385">
        <f t="shared" si="18"/>
        <v>0</v>
      </c>
      <c r="AU27" s="385">
        <f t="shared" si="19"/>
        <v>0</v>
      </c>
      <c r="AV27" s="385">
        <f t="shared" si="20"/>
        <v>0</v>
      </c>
      <c r="AW27" s="385">
        <f t="shared" si="21"/>
        <v>0</v>
      </c>
      <c r="AX27" s="385">
        <f t="shared" si="22"/>
        <v>0</v>
      </c>
      <c r="AY27" s="385">
        <f t="shared" si="23"/>
        <v>0</v>
      </c>
      <c r="AZ27" s="385">
        <f t="shared" si="24"/>
        <v>0</v>
      </c>
      <c r="BA27" s="385">
        <f t="shared" si="25"/>
        <v>0</v>
      </c>
      <c r="BB27" s="385">
        <f t="shared" si="26"/>
        <v>0</v>
      </c>
      <c r="BC27" s="385">
        <f t="shared" si="27"/>
        <v>0</v>
      </c>
      <c r="BD27" s="385">
        <f t="shared" si="28"/>
        <v>0</v>
      </c>
      <c r="BE27" s="385">
        <f t="shared" si="29"/>
        <v>0</v>
      </c>
      <c r="BF27" s="385">
        <f t="shared" si="30"/>
        <v>0</v>
      </c>
      <c r="BG27" s="135">
        <f t="shared" si="35"/>
        <v>0</v>
      </c>
      <c r="BH27" s="160">
        <f t="shared" si="31"/>
        <v>0</v>
      </c>
      <c r="BI27" s="45" t="str">
        <f t="shared" si="32"/>
        <v>ANDRES GAMUNDI</v>
      </c>
      <c r="BJ27" s="73" t="str">
        <f t="shared" si="33"/>
        <v>GCC</v>
      </c>
      <c r="BK27" s="9">
        <v>19</v>
      </c>
    </row>
    <row r="28" spans="1:63" x14ac:dyDescent="0.2">
      <c r="A28" s="66" t="str">
        <f t="shared" si="34"/>
        <v xml:space="preserve"> </v>
      </c>
      <c r="B28" s="38" t="s">
        <v>392</v>
      </c>
      <c r="C28" s="64" t="s">
        <v>113</v>
      </c>
      <c r="D28" s="282">
        <v>40484</v>
      </c>
      <c r="E28" s="86" t="s">
        <v>393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60">
        <f t="shared" ref="AF28:AF36" si="36">COUNT(F28:AE28)</f>
        <v>0</v>
      </c>
      <c r="AG28" s="151">
        <f t="shared" ref="AG28:AG36" si="37">+IF($B$8-AG$8&lt;365/12,F28,IF($B$8-AG$8&lt;365*2/12,F28*0.93,IF($B$8-AG$8&lt;365*3/12,F28*0.86,IF($B$8-AG$8&lt;365*4/12,F28*0.79,IF($B$8-AG$8&lt;365*5/12,F28*0.72,IF($B$8-AG$8&lt;365*6/12,F28*0.65,IF($B$8-AG$8&lt;365*7/12,F28*0.58,IF($B$8-AG$8&lt;365*8/12,F28*0.51,0))))))))+IF($B$8-AG$8&gt;365,0,IF($B$8-AG$8&gt;365*11/12,F28*0.23,IF($B$8-AG$8&gt;365*10/12,F28*0.3,IF($B$8-AG$8&gt;365*9/12,F28*0.37,IF($B$8-AG$8&gt;365*8/12,F28*0.44,0)))))</f>
        <v>0</v>
      </c>
      <c r="AH28" s="151">
        <f t="shared" ref="AH28:AH36" si="38">+IF($B$8-AH$8&lt;365/12,G28,IF($B$8-AH$8&lt;365*2/12,G28*0.93,IF($B$8-AH$8&lt;365*3/12,G28*0.86,IF($B$8-AH$8&lt;365*4/12,G28*0.79,IF($B$8-AH$8&lt;365*5/12,G28*0.72,IF($B$8-AH$8&lt;365*6/12,G28*0.65,IF($B$8-AH$8&lt;365*7/12,G28*0.58,IF($B$8-AH$8&lt;365*8/12,G28*0.51,0))))))))+IF($B$8-AH$8&gt;365,0,IF($B$8-AH$8&gt;365*11/12,G28*0.23,IF($B$8-AH$8&gt;365*10/12,G28*0.3,IF($B$8-AH$8&gt;365*9/12,G28*0.37,IF($B$8-AH$8&gt;365*8/12,G28*0.44,0)))))</f>
        <v>0</v>
      </c>
      <c r="AI28" s="151">
        <f t="shared" ref="AI28:AI36" si="39">+IF($B$8-AI$8&lt;365/12,H28,IF($B$8-AI$8&lt;365*2/12,H28*0.93,IF($B$8-AI$8&lt;365*3/12,H28*0.86,IF($B$8-AI$8&lt;365*4/12,H28*0.79,IF($B$8-AI$8&lt;365*5/12,H28*0.72,IF($B$8-AI$8&lt;365*6/12,H28*0.65,IF($B$8-AI$8&lt;365*7/12,H28*0.58,IF($B$8-AI$8&lt;365*8/12,H28*0.51,0))))))))+IF($B$8-AI$8&gt;365,0,IF($B$8-AI$8&gt;365*11/12,H28*0.23,IF($B$8-AI$8&gt;365*10/12,H28*0.3,IF($B$8-AI$8&gt;365*9/12,H28*0.37,IF($B$8-AI$8&gt;365*8/12,H28*0.44,0)))))</f>
        <v>0</v>
      </c>
      <c r="AJ28" s="151">
        <f t="shared" ref="AJ28:AJ36" si="40">+IF($B$8-AJ$8&lt;365/12,I28,IF($B$8-AJ$8&lt;365*2/12,I28*0.93,IF($B$8-AJ$8&lt;365*3/12,I28*0.86,IF($B$8-AJ$8&lt;365*4/12,I28*0.79,IF($B$8-AJ$8&lt;365*5/12,I28*0.72,IF($B$8-AJ$8&lt;365*6/12,I28*0.65,IF($B$8-AJ$8&lt;365*7/12,I28*0.58,IF($B$8-AJ$8&lt;365*8/12,I28*0.51,0))))))))+IF($B$8-AJ$8&gt;365,0,IF($B$8-AJ$8&gt;365*11/12,I28*0.23,IF($B$8-AJ$8&gt;365*10/12,I28*0.3,IF($B$8-AJ$8&gt;365*9/12,I28*0.37,IF($B$8-AJ$8&gt;365*8/12,I28*0.44,0)))))</f>
        <v>0</v>
      </c>
      <c r="AK28" s="151">
        <f t="shared" ref="AK28:AK36" si="41">+IF($B$8-AK$8&lt;365/12,J28,IF($B$8-AK$8&lt;365*2/12,J28*0.93,IF($B$8-AK$8&lt;365*3/12,J28*0.86,IF($B$8-AK$8&lt;365*4/12,J28*0.79,IF($B$8-AK$8&lt;365*5/12,J28*0.72,IF($B$8-AK$8&lt;365*6/12,J28*0.65,IF($B$8-AK$8&lt;365*7/12,J28*0.58,IF($B$8-AK$8&lt;365*8/12,J28*0.51,0))))))))+IF($B$8-AK$8&gt;365,0,IF($B$8-AK$8&gt;365*11/12,J28*0.23,IF($B$8-AK$8&gt;365*10/12,J28*0.3,IF($B$8-AK$8&gt;365*9/12,J28*0.37,IF($B$8-AK$8&gt;365*8/12,J28*0.44,0)))))</f>
        <v>0</v>
      </c>
      <c r="AL28" s="151">
        <f t="shared" ref="AL28:AL36" si="42">+IF($B$8-AL$8&lt;365/12,K28,IF($B$8-AL$8&lt;365*2/12,K28*0.93,IF($B$8-AL$8&lt;365*3/12,K28*0.86,IF($B$8-AL$8&lt;365*4/12,K28*0.79,IF($B$8-AL$8&lt;365*5/12,K28*0.72,IF($B$8-AL$8&lt;365*6/12,K28*0.65,IF($B$8-AL$8&lt;365*7/12,K28*0.58,IF($B$8-AL$8&lt;365*8/12,K28*0.51,0))))))))+IF($B$8-AL$8&gt;365,0,IF($B$8-AL$8&gt;365*11/12,K28*0.23,IF($B$8-AL$8&gt;365*10/12,K28*0.3,IF($B$8-AL$8&gt;365*9/12,K28*0.37,IF($B$8-AL$8&gt;365*8/12,K28*0.44,0)))))</f>
        <v>0</v>
      </c>
      <c r="AM28" s="151">
        <f t="shared" ref="AM28:AM36" si="43">+IF($B$8-AM$8&lt;365/12,L28,IF($B$8-AM$8&lt;365*2/12,L28*0.93,IF($B$8-AM$8&lt;365*3/12,L28*0.86,IF($B$8-AM$8&lt;365*4/12,L28*0.79,IF($B$8-AM$8&lt;365*5/12,L28*0.72,IF($B$8-AM$8&lt;365*6/12,L28*0.65,IF($B$8-AM$8&lt;365*7/12,L28*0.58,IF($B$8-AM$8&lt;365*8/12,L28*0.51,0))))))))+IF($B$8-AM$8&gt;365,0,IF($B$8-AM$8&gt;365*11/12,L28*0.23,IF($B$8-AM$8&gt;365*10/12,L28*0.3,IF($B$8-AM$8&gt;365*9/12,L28*0.37,IF($B$8-AM$8&gt;365*8/12,L28*0.44,0)))))</f>
        <v>0</v>
      </c>
      <c r="AN28" s="151">
        <f t="shared" ref="AN28:AN36" si="44">+IF($B$8-AN$8&lt;365/12,M28,IF($B$8-AN$8&lt;365*2/12,M28*0.93,IF($B$8-AN$8&lt;365*3/12,M28*0.86,IF($B$8-AN$8&lt;365*4/12,M28*0.79,IF($B$8-AN$8&lt;365*5/12,M28*0.72,IF($B$8-AN$8&lt;365*6/12,M28*0.65,IF($B$8-AN$8&lt;365*7/12,M28*0.58,IF($B$8-AN$8&lt;365*8/12,M28*0.51,0))))))))+IF($B$8-AN$8&gt;365,0,IF($B$8-AN$8&gt;365*11/12,M28*0.23,IF($B$8-AN$8&gt;365*10/12,M28*0.3,IF($B$8-AN$8&gt;365*9/12,M28*0.37,IF($B$8-AN$8&gt;365*8/12,M28*0.44,0)))))</f>
        <v>0</v>
      </c>
      <c r="AO28" s="151">
        <f t="shared" ref="AO28:AO36" si="45">+IF($B$8-AO$8&lt;365/12,N28,IF($B$8-AO$8&lt;365*2/12,N28*0.93,IF($B$8-AO$8&lt;365*3/12,N28*0.86,IF($B$8-AO$8&lt;365*4/12,N28*0.79,IF($B$8-AO$8&lt;365*5/12,N28*0.72,IF($B$8-AO$8&lt;365*6/12,N28*0.65,IF($B$8-AO$8&lt;365*7/12,N28*0.58,IF($B$8-AO$8&lt;365*8/12,N28*0.51,0))))))))+IF($B$8-AO$8&gt;365,0,IF($B$8-AO$8&gt;365*11/12,N28*0.23,IF($B$8-AO$8&gt;365*10/12,N28*0.3,IF($B$8-AO$8&gt;365*9/12,N28*0.37,IF($B$8-AO$8&gt;365*8/12,N28*0.44,0)))))</f>
        <v>0</v>
      </c>
      <c r="AP28" s="151">
        <f t="shared" ref="AP28:AP36" si="46">+IF($B$8-AP$8&lt;365/12,O28,IF($B$8-AP$8&lt;365*2/12,O28*0.93,IF($B$8-AP$8&lt;365*3/12,O28*0.86,IF($B$8-AP$8&lt;365*4/12,O28*0.79,IF($B$8-AP$8&lt;365*5/12,O28*0.72,IF($B$8-AP$8&lt;365*6/12,O28*0.65,IF($B$8-AP$8&lt;365*7/12,O28*0.58,IF($B$8-AP$8&lt;365*8/12,O28*0.51,0))))))))+IF($B$8-AP$8&gt;365,0,IF($B$8-AP$8&gt;365*11/12,O28*0.23,IF($B$8-AP$8&gt;365*10/12,O28*0.3,IF($B$8-AP$8&gt;365*9/12,O28*0.37,IF($B$8-AP$8&gt;365*8/12,O28*0.44,0)))))</f>
        <v>0</v>
      </c>
      <c r="AQ28" s="151">
        <f t="shared" ref="AQ28:AQ36" si="47">+IF($B$8-AQ$8&lt;365/12,P28,IF($B$8-AQ$8&lt;365*2/12,P28*0.93,IF($B$8-AQ$8&lt;365*3/12,P28*0.86,IF($B$8-AQ$8&lt;365*4/12,P28*0.79,IF($B$8-AQ$8&lt;365*5/12,P28*0.72,IF($B$8-AQ$8&lt;365*6/12,P28*0.65,IF($B$8-AQ$8&lt;365*7/12,P28*0.58,IF($B$8-AQ$8&lt;365*8/12,P28*0.51,0))))))))+IF($B$8-AQ$8&gt;365,0,IF($B$8-AQ$8&gt;365*11/12,P28*0.23,IF($B$8-AQ$8&gt;365*10/12,P28*0.3,IF($B$8-AQ$8&gt;365*9/12,P28*0.37,IF($B$8-AQ$8&gt;365*8/12,P28*0.44,0)))))</f>
        <v>0</v>
      </c>
      <c r="AR28" s="151">
        <f t="shared" ref="AR28:AR36" si="48">+IF($B$8-AR$8&lt;365/12,Q28,IF($B$8-AR$8&lt;365*2/12,Q28*0.93,IF($B$8-AR$8&lt;365*3/12,Q28*0.86,IF($B$8-AR$8&lt;365*4/12,Q28*0.79,IF($B$8-AR$8&lt;365*5/12,Q28*0.72,IF($B$8-AR$8&lt;365*6/12,Q28*0.65,IF($B$8-AR$8&lt;365*7/12,Q28*0.58,IF($B$8-AR$8&lt;365*8/12,Q28*0.51,0))))))))+IF($B$8-AR$8&gt;365,0,IF($B$8-AR$8&gt;365*11/12,Q28*0.23,IF($B$8-AR$8&gt;365*10/12,Q28*0.3,IF($B$8-AR$8&gt;365*9/12,Q28*0.37,IF($B$8-AR$8&gt;365*8/12,Q28*0.44,0)))))</f>
        <v>0</v>
      </c>
      <c r="AS28" s="151">
        <f t="shared" ref="AS28:AS36" si="49">+IF($B$8-AS$8&lt;365/12,R28,IF($B$8-AS$8&lt;365*2/12,R28*0.93,IF($B$8-AS$8&lt;365*3/12,R28*0.86,IF($B$8-AS$8&lt;365*4/12,R28*0.79,IF($B$8-AS$8&lt;365*5/12,R28*0.72,IF($B$8-AS$8&lt;365*6/12,R28*0.65,IF($B$8-AS$8&lt;365*7/12,R28*0.58,IF($B$8-AS$8&lt;365*8/12,R28*0.51,0))))))))+IF($B$8-AS$8&gt;365,0,IF($B$8-AS$8&gt;365*11/12,R28*0.23,IF($B$8-AS$8&gt;365*10/12,R28*0.3,IF($B$8-AS$8&gt;365*9/12,R28*0.37,IF($B$8-AS$8&gt;365*8/12,R28*0.44,0)))))</f>
        <v>0</v>
      </c>
      <c r="AT28" s="151">
        <f t="shared" ref="AT28:AT36" si="50">+IF($B$8-AT$8&lt;365/12,S28,IF($B$8-AT$8&lt;365*2/12,S28*0.93,IF($B$8-AT$8&lt;365*3/12,S28*0.86,IF($B$8-AT$8&lt;365*4/12,S28*0.79,IF($B$8-AT$8&lt;365*5/12,S28*0.72,IF($B$8-AT$8&lt;365*6/12,S28*0.65,IF($B$8-AT$8&lt;365*7/12,S28*0.58,IF($B$8-AT$8&lt;365*8/12,S28*0.51,0))))))))+IF($B$8-AT$8&gt;365,0,IF($B$8-AT$8&gt;365*11/12,S28*0.23,IF($B$8-AT$8&gt;365*10/12,S28*0.3,IF($B$8-AT$8&gt;365*9/12,S28*0.37,IF($B$8-AT$8&gt;365*8/12,S28*0.44,0)))))</f>
        <v>0</v>
      </c>
      <c r="AU28" s="151">
        <f t="shared" ref="AU28:AU36" si="51">+IF($B$8-AU$8&lt;365/12,T28,IF($B$8-AU$8&lt;365*2/12,T28*0.93,IF($B$8-AU$8&lt;365*3/12,T28*0.86,IF($B$8-AU$8&lt;365*4/12,T28*0.79,IF($B$8-AU$8&lt;365*5/12,T28*0.72,IF($B$8-AU$8&lt;365*6/12,T28*0.65,IF($B$8-AU$8&lt;365*7/12,T28*0.58,IF($B$8-AU$8&lt;365*8/12,T28*0.51,0))))))))+IF($B$8-AU$8&gt;365,0,IF($B$8-AU$8&gt;365*11/12,T28*0.23,IF($B$8-AU$8&gt;365*10/12,T28*0.3,IF($B$8-AU$8&gt;365*9/12,T28*0.37,IF($B$8-AU$8&gt;365*8/12,T28*0.44,0)))))</f>
        <v>0</v>
      </c>
      <c r="AV28" s="151">
        <f t="shared" ref="AV28:AV36" si="52">+IF($B$8-AV$8&lt;365/12,U28,IF($B$8-AV$8&lt;365*2/12,U28*0.93,IF($B$8-AV$8&lt;365*3/12,U28*0.86,IF($B$8-AV$8&lt;365*4/12,U28*0.79,IF($B$8-AV$8&lt;365*5/12,U28*0.72,IF($B$8-AV$8&lt;365*6/12,U28*0.65,IF($B$8-AV$8&lt;365*7/12,U28*0.58,IF($B$8-AV$8&lt;365*8/12,U28*0.51,0))))))))+IF($B$8-AV$8&gt;365,0,IF($B$8-AV$8&gt;365*11/12,U28*0.23,IF($B$8-AV$8&gt;365*10/12,U28*0.3,IF($B$8-AV$8&gt;365*9/12,U28*0.37,IF($B$8-AV$8&gt;365*8/12,U28*0.44,0)))))</f>
        <v>0</v>
      </c>
      <c r="AW28" s="151">
        <f t="shared" ref="AW28:AW36" si="53">+IF($B$8-AW$8&lt;365/12,V28,IF($B$8-AW$8&lt;365*2/12,V28*0.93,IF($B$8-AW$8&lt;365*3/12,V28*0.86,IF($B$8-AW$8&lt;365*4/12,V28*0.79,IF($B$8-AW$8&lt;365*5/12,V28*0.72,IF($B$8-AW$8&lt;365*6/12,V28*0.65,IF($B$8-AW$8&lt;365*7/12,V28*0.58,IF($B$8-AW$8&lt;365*8/12,V28*0.51,0))))))))+IF($B$8-AW$8&gt;365,0,IF($B$8-AW$8&gt;365*11/12,V28*0.23,IF($B$8-AW$8&gt;365*10/12,V28*0.3,IF($B$8-AW$8&gt;365*9/12,V28*0.37,IF($B$8-AW$8&gt;365*8/12,V28*0.44,0)))))</f>
        <v>0</v>
      </c>
      <c r="AX28" s="151">
        <f t="shared" ref="AX28:AX36" si="54">+IF($B$8-AX$8&lt;365/12,W28,IF($B$8-AX$8&lt;365*2/12,W28*0.93,IF($B$8-AX$8&lt;365*3/12,W28*0.86,IF($B$8-AX$8&lt;365*4/12,W28*0.79,IF($B$8-AX$8&lt;365*5/12,W28*0.72,IF($B$8-AX$8&lt;365*6/12,W28*0.65,IF($B$8-AX$8&lt;365*7/12,W28*0.58,IF($B$8-AX$8&lt;365*8/12,W28*0.51,0))))))))+IF($B$8-AX$8&gt;365,0,IF($B$8-AX$8&gt;365*11/12,W28*0.23,IF($B$8-AX$8&gt;365*10/12,W28*0.3,IF($B$8-AX$8&gt;365*9/12,W28*0.37,IF($B$8-AX$8&gt;365*8/12,W28*0.44,0)))))</f>
        <v>0</v>
      </c>
      <c r="AY28" s="151">
        <f t="shared" ref="AY28:AY36" si="55">+IF($B$8-AY$8&lt;365/12,X28,IF($B$8-AY$8&lt;365*2/12,X28*0.93,IF($B$8-AY$8&lt;365*3/12,X28*0.86,IF($B$8-AY$8&lt;365*4/12,X28*0.79,IF($B$8-AY$8&lt;365*5/12,X28*0.72,IF($B$8-AY$8&lt;365*6/12,X28*0.65,IF($B$8-AY$8&lt;365*7/12,X28*0.58,IF($B$8-AY$8&lt;365*8/12,X28*0.51,0))))))))+IF($B$8-AY$8&gt;365,0,IF($B$8-AY$8&gt;365*11/12,X28*0.23,IF($B$8-AY$8&gt;365*10/12,X28*0.3,IF($B$8-AY$8&gt;365*9/12,X28*0.37,IF($B$8-AY$8&gt;365*8/12,X28*0.44,0)))))</f>
        <v>0</v>
      </c>
      <c r="AZ28" s="151">
        <f t="shared" ref="AZ28:AZ36" si="56">+IF($B$8-AZ$8&lt;365/12,Y28,IF($B$8-AZ$8&lt;365*2/12,Y28*0.93,IF($B$8-AZ$8&lt;365*3/12,Y28*0.86,IF($B$8-AZ$8&lt;365*4/12,Y28*0.79,IF($B$8-AZ$8&lt;365*5/12,Y28*0.72,IF($B$8-AZ$8&lt;365*6/12,Y28*0.65,IF($B$8-AZ$8&lt;365*7/12,Y28*0.58,IF($B$8-AZ$8&lt;365*8/12,Y28*0.51,0))))))))+IF($B$8-AZ$8&gt;365,0,IF($B$8-AZ$8&gt;365*11/12,Y28*0.23,IF($B$8-AZ$8&gt;365*10/12,Y28*0.3,IF($B$8-AZ$8&gt;365*9/12,Y28*0.37,IF($B$8-AZ$8&gt;365*8/12,Y28*0.44,0)))))</f>
        <v>0</v>
      </c>
      <c r="BA28" s="151">
        <f t="shared" ref="BA28:BA36" si="57">+IF($B$8-BA$8&lt;365/12,Z28,IF($B$8-BA$8&lt;365*2/12,Z28*0.93,IF($B$8-BA$8&lt;365*3/12,Z28*0.86,IF($B$8-BA$8&lt;365*4/12,Z28*0.79,IF($B$8-BA$8&lt;365*5/12,Z28*0.72,IF($B$8-BA$8&lt;365*6/12,Z28*0.65,IF($B$8-BA$8&lt;365*7/12,Z28*0.58,IF($B$8-BA$8&lt;365*8/12,Z28*0.51,0))))))))+IF($B$8-BA$8&gt;365,0,IF($B$8-BA$8&gt;365*11/12,Z28*0.23,IF($B$8-BA$8&gt;365*10/12,Z28*0.3,IF($B$8-BA$8&gt;365*9/12,Z28*0.37,IF($B$8-BA$8&gt;365*8/12,Z28*0.44,0)))))</f>
        <v>0</v>
      </c>
      <c r="BB28" s="151">
        <f t="shared" ref="BB28:BB36" si="58">+IF($B$8-BB$8&lt;365/12,AA28,IF($B$8-BB$8&lt;365*2/12,AA28*0.93,IF($B$8-BB$8&lt;365*3/12,AA28*0.86,IF($B$8-BB$8&lt;365*4/12,AA28*0.79,IF($B$8-BB$8&lt;365*5/12,AA28*0.72,IF($B$8-BB$8&lt;365*6/12,AA28*0.65,IF($B$8-BB$8&lt;365*7/12,AA28*0.58,IF($B$8-BB$8&lt;365*8/12,AA28*0.51,0))))))))+IF($B$8-BB$8&gt;365,0,IF($B$8-BB$8&gt;365*11/12,AA28*0.23,IF($B$8-BB$8&gt;365*10/12,AA28*0.3,IF($B$8-BB$8&gt;365*9/12,AA28*0.37,IF($B$8-BB$8&gt;365*8/12,AA28*0.44,0)))))</f>
        <v>0</v>
      </c>
      <c r="BC28" s="151">
        <f t="shared" ref="BC28:BC36" si="59">+IF($B$8-BC$8&lt;365/12,AB28,IF($B$8-BC$8&lt;365*2/12,AB28*0.93,IF($B$8-BC$8&lt;365*3/12,AB28*0.86,IF($B$8-BC$8&lt;365*4/12,AB28*0.79,IF($B$8-BC$8&lt;365*5/12,AB28*0.72,IF($B$8-BC$8&lt;365*6/12,AB28*0.65,IF($B$8-BC$8&lt;365*7/12,AB28*0.58,IF($B$8-BC$8&lt;365*8/12,AB28*0.51,0))))))))+IF($B$8-BC$8&gt;365,0,IF($B$8-BC$8&gt;365*11/12,AB28*0.23,IF($B$8-BC$8&gt;365*10/12,AB28*0.3,IF($B$8-BC$8&gt;365*9/12,AB28*0.37,IF($B$8-BC$8&gt;365*8/12,AB28*0.44,0)))))</f>
        <v>0</v>
      </c>
      <c r="BD28" s="151">
        <f t="shared" ref="BD28:BD36" si="60">+IF($B$8-BD$8&lt;365/12,AC28,IF($B$8-BD$8&lt;365*2/12,AC28*0.93,IF($B$8-BD$8&lt;365*3/12,AC28*0.86,IF($B$8-BD$8&lt;365*4/12,AC28*0.79,IF($B$8-BD$8&lt;365*5/12,AC28*0.72,IF($B$8-BD$8&lt;365*6/12,AC28*0.65,IF($B$8-BD$8&lt;365*7/12,AC28*0.58,IF($B$8-BD$8&lt;365*8/12,AC28*0.51,0))))))))+IF($B$8-BD$8&gt;365,0,IF($B$8-BD$8&gt;365*11/12,AC28*0.23,IF($B$8-BD$8&gt;365*10/12,AC28*0.3,IF($B$8-BD$8&gt;365*9/12,AC28*0.37,IF($B$8-BD$8&gt;365*8/12,AC28*0.44,0)))))</f>
        <v>0</v>
      </c>
      <c r="BE28" s="151">
        <f t="shared" ref="BE28:BE36" si="61">+IF($B$8-BE$8&lt;365/12,AD28,IF($B$8-BE$8&lt;365*2/12,AD28*0.93,IF($B$8-BE$8&lt;365*3/12,AD28*0.86,IF($B$8-BE$8&lt;365*4/12,AD28*0.79,IF($B$8-BE$8&lt;365*5/12,AD28*0.72,IF($B$8-BE$8&lt;365*6/12,AD28*0.65,IF($B$8-BE$8&lt;365*7/12,AD28*0.58,IF($B$8-BE$8&lt;365*8/12,AD28*0.51,0))))))))+IF($B$8-BE$8&gt;365,0,IF($B$8-BE$8&gt;365*11/12,AD28*0.23,IF($B$8-BE$8&gt;365*10/12,AD28*0.3,IF($B$8-BE$8&gt;365*9/12,AD28*0.37,IF($B$8-BE$8&gt;365*8/12,AD28*0.44,0)))))</f>
        <v>0</v>
      </c>
      <c r="BF28" s="151">
        <f t="shared" ref="BF28:BF36" si="62">+IF($B$8-BF$8&lt;365/12,AE28,IF($B$8-BF$8&lt;365*2/12,AE28*0.93,IF($B$8-BF$8&lt;365*3/12,AE28*0.86,IF($B$8-BF$8&lt;365*4/12,AE28*0.79,IF($B$8-BF$8&lt;365*5/12,AE28*0.72,IF($B$8-BF$8&lt;365*6/12,AE28*0.65,IF($B$8-BF$8&lt;365*7/12,AE28*0.58,IF($B$8-BF$8&lt;365*8/12,AE28*0.51,0))))))))+IF($B$8-BF$8&gt;365,0,IF($B$8-BF$8&gt;365*11/12,AE28*0.23,IF($B$8-BF$8&gt;365*10/12,AE28*0.3,IF($B$8-BF$8&gt;365*9/12,AE28*0.37,IF($B$8-BF$8&gt;365*8/12,AE28*0.44,0)))))</f>
        <v>0</v>
      </c>
      <c r="BG28" s="97">
        <f t="shared" ref="BG28:BG36" si="63">SUM(AG28:BF28)</f>
        <v>0</v>
      </c>
      <c r="BH28" s="160">
        <f t="shared" ref="BH28:BH36" si="64">+AF28</f>
        <v>0</v>
      </c>
      <c r="BI28" s="45" t="str">
        <f t="shared" si="32"/>
        <v>ANDRES VAAMONDE</v>
      </c>
      <c r="BJ28" s="73" t="str">
        <f t="shared" si="33"/>
        <v>LCC</v>
      </c>
      <c r="BK28" s="9">
        <v>20</v>
      </c>
    </row>
    <row r="29" spans="1:63" x14ac:dyDescent="0.2">
      <c r="A29" s="66" t="str">
        <f t="shared" si="34"/>
        <v xml:space="preserve"> </v>
      </c>
      <c r="B29" s="38" t="s">
        <v>394</v>
      </c>
      <c r="C29" s="64" t="s">
        <v>107</v>
      </c>
      <c r="D29" s="282">
        <v>40208</v>
      </c>
      <c r="E29" s="86" t="str">
        <f t="shared" ref="E29:E35" si="65">IF(($A$7-D29)/365.25&gt;18,"",IF(($A$7-D29)/365.25&gt;15,"JUV",IF(($A$7-D29)/365.25&gt;13,"PJUV",IF(($A$7-D29)/365.25&gt;11,"INF D",IF(($A$7-D29)/365.25&gt;9,"INF C","INF B")))))</f>
        <v>INF D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60">
        <f t="shared" si="36"/>
        <v>0</v>
      </c>
      <c r="AG29" s="151">
        <f t="shared" si="37"/>
        <v>0</v>
      </c>
      <c r="AH29" s="151">
        <f t="shared" si="38"/>
        <v>0</v>
      </c>
      <c r="AI29" s="151">
        <f t="shared" si="39"/>
        <v>0</v>
      </c>
      <c r="AJ29" s="151">
        <f t="shared" si="40"/>
        <v>0</v>
      </c>
      <c r="AK29" s="151">
        <f t="shared" si="41"/>
        <v>0</v>
      </c>
      <c r="AL29" s="151">
        <f t="shared" si="42"/>
        <v>0</v>
      </c>
      <c r="AM29" s="151">
        <f t="shared" si="43"/>
        <v>0</v>
      </c>
      <c r="AN29" s="385">
        <f t="shared" si="44"/>
        <v>0</v>
      </c>
      <c r="AO29" s="151">
        <f t="shared" si="45"/>
        <v>0</v>
      </c>
      <c r="AP29" s="151">
        <f t="shared" si="46"/>
        <v>0</v>
      </c>
      <c r="AQ29" s="151">
        <f t="shared" si="47"/>
        <v>0</v>
      </c>
      <c r="AR29" s="151">
        <f t="shared" si="48"/>
        <v>0</v>
      </c>
      <c r="AS29" s="151">
        <f t="shared" si="49"/>
        <v>0</v>
      </c>
      <c r="AT29" s="151">
        <f t="shared" si="50"/>
        <v>0</v>
      </c>
      <c r="AU29" s="151">
        <f t="shared" si="51"/>
        <v>0</v>
      </c>
      <c r="AV29" s="151">
        <f t="shared" si="52"/>
        <v>0</v>
      </c>
      <c r="AW29" s="151">
        <f t="shared" si="53"/>
        <v>0</v>
      </c>
      <c r="AX29" s="151">
        <f t="shared" si="54"/>
        <v>0</v>
      </c>
      <c r="AY29" s="151">
        <f t="shared" si="55"/>
        <v>0</v>
      </c>
      <c r="AZ29" s="151">
        <f t="shared" si="56"/>
        <v>0</v>
      </c>
      <c r="BA29" s="151">
        <f t="shared" si="57"/>
        <v>0</v>
      </c>
      <c r="BB29" s="151">
        <f t="shared" si="58"/>
        <v>0</v>
      </c>
      <c r="BC29" s="151">
        <f t="shared" si="59"/>
        <v>0</v>
      </c>
      <c r="BD29" s="151">
        <f t="shared" si="60"/>
        <v>0</v>
      </c>
      <c r="BE29" s="151">
        <f t="shared" si="61"/>
        <v>0</v>
      </c>
      <c r="BF29" s="151">
        <f t="shared" si="62"/>
        <v>0</v>
      </c>
      <c r="BG29" s="97">
        <f t="shared" si="63"/>
        <v>0</v>
      </c>
      <c r="BH29" s="160">
        <f t="shared" si="64"/>
        <v>0</v>
      </c>
      <c r="BI29" s="45" t="str">
        <f t="shared" si="32"/>
        <v>IGNACIO HURTADO</v>
      </c>
      <c r="BJ29" s="73" t="str">
        <f t="shared" si="33"/>
        <v>FVG</v>
      </c>
      <c r="BK29" s="9">
        <v>21</v>
      </c>
    </row>
    <row r="30" spans="1:63" x14ac:dyDescent="0.2">
      <c r="A30" s="66" t="str">
        <f t="shared" si="34"/>
        <v xml:space="preserve"> </v>
      </c>
      <c r="B30" s="38" t="s">
        <v>395</v>
      </c>
      <c r="C30" s="64" t="s">
        <v>136</v>
      </c>
      <c r="D30" s="282">
        <v>40401</v>
      </c>
      <c r="E30" s="86" t="str">
        <f t="shared" si="65"/>
        <v>INF D</v>
      </c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60">
        <f t="shared" si="36"/>
        <v>0</v>
      </c>
      <c r="AG30" s="385">
        <f t="shared" si="37"/>
        <v>0</v>
      </c>
      <c r="AH30" s="385">
        <f t="shared" si="38"/>
        <v>0</v>
      </c>
      <c r="AI30" s="385">
        <f t="shared" si="39"/>
        <v>0</v>
      </c>
      <c r="AJ30" s="385">
        <f t="shared" si="40"/>
        <v>0</v>
      </c>
      <c r="AK30" s="385">
        <f t="shared" si="41"/>
        <v>0</v>
      </c>
      <c r="AL30" s="385">
        <f t="shared" si="42"/>
        <v>0</v>
      </c>
      <c r="AM30" s="385">
        <f t="shared" si="43"/>
        <v>0</v>
      </c>
      <c r="AN30" s="385">
        <f t="shared" si="44"/>
        <v>0</v>
      </c>
      <c r="AO30" s="385">
        <f t="shared" si="45"/>
        <v>0</v>
      </c>
      <c r="AP30" s="385">
        <f t="shared" si="46"/>
        <v>0</v>
      </c>
      <c r="AQ30" s="385">
        <f t="shared" si="47"/>
        <v>0</v>
      </c>
      <c r="AR30" s="385">
        <f t="shared" si="48"/>
        <v>0</v>
      </c>
      <c r="AS30" s="385">
        <f t="shared" si="49"/>
        <v>0</v>
      </c>
      <c r="AT30" s="385">
        <f t="shared" si="50"/>
        <v>0</v>
      </c>
      <c r="AU30" s="385">
        <f t="shared" si="51"/>
        <v>0</v>
      </c>
      <c r="AV30" s="385">
        <f t="shared" si="52"/>
        <v>0</v>
      </c>
      <c r="AW30" s="385">
        <f t="shared" si="53"/>
        <v>0</v>
      </c>
      <c r="AX30" s="385">
        <f t="shared" si="54"/>
        <v>0</v>
      </c>
      <c r="AY30" s="385">
        <f t="shared" si="55"/>
        <v>0</v>
      </c>
      <c r="AZ30" s="385">
        <f t="shared" si="56"/>
        <v>0</v>
      </c>
      <c r="BA30" s="385">
        <f t="shared" si="57"/>
        <v>0</v>
      </c>
      <c r="BB30" s="385">
        <f t="shared" si="58"/>
        <v>0</v>
      </c>
      <c r="BC30" s="385">
        <f t="shared" si="59"/>
        <v>0</v>
      </c>
      <c r="BD30" s="385">
        <f t="shared" si="60"/>
        <v>0</v>
      </c>
      <c r="BE30" s="385">
        <f t="shared" si="61"/>
        <v>0</v>
      </c>
      <c r="BF30" s="385">
        <f t="shared" si="62"/>
        <v>0</v>
      </c>
      <c r="BG30" s="135">
        <f t="shared" si="63"/>
        <v>0</v>
      </c>
      <c r="BH30" s="160">
        <f t="shared" si="64"/>
        <v>0</v>
      </c>
      <c r="BI30" s="45" t="str">
        <f t="shared" si="32"/>
        <v>JESUS RODRIGUEZ</v>
      </c>
      <c r="BJ30" s="73" t="str">
        <f t="shared" si="33"/>
        <v>SMCC</v>
      </c>
      <c r="BK30" s="9">
        <v>22</v>
      </c>
    </row>
    <row r="31" spans="1:63" x14ac:dyDescent="0.2">
      <c r="A31" s="66" t="str">
        <f t="shared" si="34"/>
        <v xml:space="preserve"> </v>
      </c>
      <c r="B31" s="38" t="s">
        <v>396</v>
      </c>
      <c r="C31" s="64" t="s">
        <v>113</v>
      </c>
      <c r="D31" s="282">
        <v>40345</v>
      </c>
      <c r="E31" s="86" t="str">
        <f t="shared" si="65"/>
        <v>INF D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60">
        <f t="shared" si="36"/>
        <v>0</v>
      </c>
      <c r="AG31" s="385">
        <f t="shared" si="37"/>
        <v>0</v>
      </c>
      <c r="AH31" s="385">
        <f t="shared" si="38"/>
        <v>0</v>
      </c>
      <c r="AI31" s="385">
        <f t="shared" si="39"/>
        <v>0</v>
      </c>
      <c r="AJ31" s="385">
        <f t="shared" si="40"/>
        <v>0</v>
      </c>
      <c r="AK31" s="385">
        <f t="shared" si="41"/>
        <v>0</v>
      </c>
      <c r="AL31" s="385">
        <f t="shared" si="42"/>
        <v>0</v>
      </c>
      <c r="AM31" s="385">
        <f t="shared" si="43"/>
        <v>0</v>
      </c>
      <c r="AN31" s="385">
        <f t="shared" si="44"/>
        <v>0</v>
      </c>
      <c r="AO31" s="385">
        <f t="shared" si="45"/>
        <v>0</v>
      </c>
      <c r="AP31" s="385">
        <f t="shared" si="46"/>
        <v>0</v>
      </c>
      <c r="AQ31" s="385">
        <f t="shared" si="47"/>
        <v>0</v>
      </c>
      <c r="AR31" s="385">
        <f t="shared" si="48"/>
        <v>0</v>
      </c>
      <c r="AS31" s="385">
        <f t="shared" si="49"/>
        <v>0</v>
      </c>
      <c r="AT31" s="385">
        <f t="shared" si="50"/>
        <v>0</v>
      </c>
      <c r="AU31" s="385">
        <f t="shared" si="51"/>
        <v>0</v>
      </c>
      <c r="AV31" s="385">
        <f t="shared" si="52"/>
        <v>0</v>
      </c>
      <c r="AW31" s="385">
        <f t="shared" si="53"/>
        <v>0</v>
      </c>
      <c r="AX31" s="385">
        <f t="shared" si="54"/>
        <v>0</v>
      </c>
      <c r="AY31" s="385">
        <f t="shared" si="55"/>
        <v>0</v>
      </c>
      <c r="AZ31" s="385">
        <f t="shared" si="56"/>
        <v>0</v>
      </c>
      <c r="BA31" s="385">
        <f t="shared" si="57"/>
        <v>0</v>
      </c>
      <c r="BB31" s="385">
        <f t="shared" si="58"/>
        <v>0</v>
      </c>
      <c r="BC31" s="385">
        <f t="shared" si="59"/>
        <v>0</v>
      </c>
      <c r="BD31" s="385">
        <f t="shared" si="60"/>
        <v>0</v>
      </c>
      <c r="BE31" s="385">
        <f t="shared" si="61"/>
        <v>0</v>
      </c>
      <c r="BF31" s="385">
        <f t="shared" si="62"/>
        <v>0</v>
      </c>
      <c r="BG31" s="135">
        <f t="shared" si="63"/>
        <v>0</v>
      </c>
      <c r="BH31" s="160">
        <f t="shared" si="64"/>
        <v>0</v>
      </c>
      <c r="BI31" s="45" t="str">
        <f t="shared" si="32"/>
        <v>JUAN I  MENDOZA</v>
      </c>
      <c r="BJ31" s="73" t="str">
        <f t="shared" si="33"/>
        <v>LCC</v>
      </c>
      <c r="BK31" s="9">
        <v>23</v>
      </c>
    </row>
    <row r="32" spans="1:63" x14ac:dyDescent="0.2">
      <c r="A32" s="66" t="str">
        <f t="shared" si="34"/>
        <v xml:space="preserve"> </v>
      </c>
      <c r="B32" s="38" t="s">
        <v>397</v>
      </c>
      <c r="C32" s="64" t="s">
        <v>105</v>
      </c>
      <c r="D32" s="282">
        <v>40212</v>
      </c>
      <c r="E32" s="86" t="str">
        <f t="shared" si="65"/>
        <v>INF D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60">
        <f t="shared" si="36"/>
        <v>0</v>
      </c>
      <c r="AG32" s="151">
        <f t="shared" si="37"/>
        <v>0</v>
      </c>
      <c r="AH32" s="151">
        <f t="shared" si="38"/>
        <v>0</v>
      </c>
      <c r="AI32" s="151">
        <f t="shared" si="39"/>
        <v>0</v>
      </c>
      <c r="AJ32" s="151">
        <f t="shared" si="40"/>
        <v>0</v>
      </c>
      <c r="AK32" s="151">
        <f t="shared" si="41"/>
        <v>0</v>
      </c>
      <c r="AL32" s="151">
        <f t="shared" si="42"/>
        <v>0</v>
      </c>
      <c r="AM32" s="151">
        <f t="shared" si="43"/>
        <v>0</v>
      </c>
      <c r="AN32" s="151">
        <f t="shared" si="44"/>
        <v>0</v>
      </c>
      <c r="AO32" s="151">
        <f t="shared" si="45"/>
        <v>0</v>
      </c>
      <c r="AP32" s="151">
        <f t="shared" si="46"/>
        <v>0</v>
      </c>
      <c r="AQ32" s="151">
        <f t="shared" si="47"/>
        <v>0</v>
      </c>
      <c r="AR32" s="151">
        <f t="shared" si="48"/>
        <v>0</v>
      </c>
      <c r="AS32" s="151">
        <f t="shared" si="49"/>
        <v>0</v>
      </c>
      <c r="AT32" s="151">
        <f t="shared" si="50"/>
        <v>0</v>
      </c>
      <c r="AU32" s="151">
        <f t="shared" si="51"/>
        <v>0</v>
      </c>
      <c r="AV32" s="151">
        <f t="shared" si="52"/>
        <v>0</v>
      </c>
      <c r="AW32" s="151">
        <f t="shared" si="53"/>
        <v>0</v>
      </c>
      <c r="AX32" s="151">
        <f t="shared" si="54"/>
        <v>0</v>
      </c>
      <c r="AY32" s="151">
        <f t="shared" si="55"/>
        <v>0</v>
      </c>
      <c r="AZ32" s="151">
        <f t="shared" si="56"/>
        <v>0</v>
      </c>
      <c r="BA32" s="151">
        <f t="shared" si="57"/>
        <v>0</v>
      </c>
      <c r="BB32" s="151">
        <f t="shared" si="58"/>
        <v>0</v>
      </c>
      <c r="BC32" s="151">
        <f t="shared" si="59"/>
        <v>0</v>
      </c>
      <c r="BD32" s="151">
        <f t="shared" si="60"/>
        <v>0</v>
      </c>
      <c r="BE32" s="151">
        <f t="shared" si="61"/>
        <v>0</v>
      </c>
      <c r="BF32" s="151">
        <f t="shared" si="62"/>
        <v>0</v>
      </c>
      <c r="BG32" s="97">
        <f t="shared" si="63"/>
        <v>0</v>
      </c>
      <c r="BH32" s="160">
        <f t="shared" si="64"/>
        <v>0</v>
      </c>
      <c r="BI32" s="45" t="str">
        <f t="shared" si="32"/>
        <v>KENNETH WU YIN</v>
      </c>
      <c r="BJ32" s="73" t="str">
        <f t="shared" si="33"/>
        <v>GCC</v>
      </c>
      <c r="BK32" s="9">
        <v>24</v>
      </c>
    </row>
    <row r="33" spans="1:63" x14ac:dyDescent="0.2">
      <c r="A33" s="66" t="str">
        <f t="shared" si="34"/>
        <v xml:space="preserve"> </v>
      </c>
      <c r="B33" s="307" t="s">
        <v>398</v>
      </c>
      <c r="C33" s="308" t="s">
        <v>105</v>
      </c>
      <c r="D33" s="386">
        <v>41214</v>
      </c>
      <c r="E33" s="387" t="str">
        <f t="shared" si="65"/>
        <v>INF C</v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60">
        <f t="shared" si="36"/>
        <v>0</v>
      </c>
      <c r="AG33" s="385">
        <f t="shared" si="37"/>
        <v>0</v>
      </c>
      <c r="AH33" s="385">
        <f t="shared" si="38"/>
        <v>0</v>
      </c>
      <c r="AI33" s="385">
        <f t="shared" si="39"/>
        <v>0</v>
      </c>
      <c r="AJ33" s="385">
        <f t="shared" si="40"/>
        <v>0</v>
      </c>
      <c r="AK33" s="385">
        <f t="shared" si="41"/>
        <v>0</v>
      </c>
      <c r="AL33" s="385">
        <f t="shared" si="42"/>
        <v>0</v>
      </c>
      <c r="AM33" s="385">
        <f t="shared" si="43"/>
        <v>0</v>
      </c>
      <c r="AN33" s="385">
        <f t="shared" si="44"/>
        <v>0</v>
      </c>
      <c r="AO33" s="385">
        <f t="shared" si="45"/>
        <v>0</v>
      </c>
      <c r="AP33" s="385">
        <f t="shared" si="46"/>
        <v>0</v>
      </c>
      <c r="AQ33" s="385">
        <f t="shared" si="47"/>
        <v>0</v>
      </c>
      <c r="AR33" s="385">
        <f t="shared" si="48"/>
        <v>0</v>
      </c>
      <c r="AS33" s="385">
        <f t="shared" si="49"/>
        <v>0</v>
      </c>
      <c r="AT33" s="385">
        <f t="shared" si="50"/>
        <v>0</v>
      </c>
      <c r="AU33" s="385">
        <f t="shared" si="51"/>
        <v>0</v>
      </c>
      <c r="AV33" s="385">
        <f t="shared" si="52"/>
        <v>0</v>
      </c>
      <c r="AW33" s="385">
        <f t="shared" si="53"/>
        <v>0</v>
      </c>
      <c r="AX33" s="385">
        <f t="shared" si="54"/>
        <v>0</v>
      </c>
      <c r="AY33" s="385">
        <f t="shared" si="55"/>
        <v>0</v>
      </c>
      <c r="AZ33" s="385">
        <f t="shared" si="56"/>
        <v>0</v>
      </c>
      <c r="BA33" s="385">
        <f t="shared" si="57"/>
        <v>0</v>
      </c>
      <c r="BB33" s="385">
        <f t="shared" si="58"/>
        <v>0</v>
      </c>
      <c r="BC33" s="385">
        <f t="shared" si="59"/>
        <v>0</v>
      </c>
      <c r="BD33" s="385">
        <f t="shared" si="60"/>
        <v>0</v>
      </c>
      <c r="BE33" s="385">
        <f t="shared" si="61"/>
        <v>0</v>
      </c>
      <c r="BF33" s="385">
        <f t="shared" si="62"/>
        <v>0</v>
      </c>
      <c r="BG33" s="135">
        <f t="shared" si="63"/>
        <v>0</v>
      </c>
      <c r="BH33" s="160">
        <f t="shared" si="64"/>
        <v>0</v>
      </c>
      <c r="BI33" s="45" t="str">
        <f t="shared" si="32"/>
        <v>MARCO GONZALEZ</v>
      </c>
      <c r="BJ33" s="73" t="str">
        <f t="shared" si="33"/>
        <v>GCC</v>
      </c>
      <c r="BK33" s="9">
        <v>25</v>
      </c>
    </row>
    <row r="34" spans="1:63" x14ac:dyDescent="0.2">
      <c r="A34" s="66" t="str">
        <f t="shared" si="34"/>
        <v xml:space="preserve"> </v>
      </c>
      <c r="B34" s="53" t="s">
        <v>399</v>
      </c>
      <c r="C34" s="74" t="s">
        <v>105</v>
      </c>
      <c r="D34" s="388">
        <v>40226</v>
      </c>
      <c r="E34" s="86" t="str">
        <f t="shared" si="65"/>
        <v>INF D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60">
        <f t="shared" si="36"/>
        <v>0</v>
      </c>
      <c r="AG34" s="151">
        <f t="shared" si="37"/>
        <v>0</v>
      </c>
      <c r="AH34" s="151">
        <f t="shared" si="38"/>
        <v>0</v>
      </c>
      <c r="AI34" s="151">
        <f t="shared" si="39"/>
        <v>0</v>
      </c>
      <c r="AJ34" s="151">
        <f t="shared" si="40"/>
        <v>0</v>
      </c>
      <c r="AK34" s="151">
        <f t="shared" si="41"/>
        <v>0</v>
      </c>
      <c r="AL34" s="151">
        <f t="shared" si="42"/>
        <v>0</v>
      </c>
      <c r="AM34" s="151">
        <f t="shared" si="43"/>
        <v>0</v>
      </c>
      <c r="AN34" s="151">
        <f t="shared" si="44"/>
        <v>0</v>
      </c>
      <c r="AO34" s="151">
        <f t="shared" si="45"/>
        <v>0</v>
      </c>
      <c r="AP34" s="151">
        <f t="shared" si="46"/>
        <v>0</v>
      </c>
      <c r="AQ34" s="151">
        <f t="shared" si="47"/>
        <v>0</v>
      </c>
      <c r="AR34" s="151">
        <f t="shared" si="48"/>
        <v>0</v>
      </c>
      <c r="AS34" s="151">
        <f t="shared" si="49"/>
        <v>0</v>
      </c>
      <c r="AT34" s="151">
        <f t="shared" si="50"/>
        <v>0</v>
      </c>
      <c r="AU34" s="151">
        <f t="shared" si="51"/>
        <v>0</v>
      </c>
      <c r="AV34" s="151">
        <f t="shared" si="52"/>
        <v>0</v>
      </c>
      <c r="AW34" s="151">
        <f t="shared" si="53"/>
        <v>0</v>
      </c>
      <c r="AX34" s="151">
        <f t="shared" si="54"/>
        <v>0</v>
      </c>
      <c r="AY34" s="151">
        <f t="shared" si="55"/>
        <v>0</v>
      </c>
      <c r="AZ34" s="151">
        <f t="shared" si="56"/>
        <v>0</v>
      </c>
      <c r="BA34" s="151">
        <f t="shared" si="57"/>
        <v>0</v>
      </c>
      <c r="BB34" s="151">
        <f t="shared" si="58"/>
        <v>0</v>
      </c>
      <c r="BC34" s="151">
        <f t="shared" si="59"/>
        <v>0</v>
      </c>
      <c r="BD34" s="151">
        <f t="shared" si="60"/>
        <v>0</v>
      </c>
      <c r="BE34" s="151">
        <f t="shared" si="61"/>
        <v>0</v>
      </c>
      <c r="BF34" s="151">
        <f t="shared" si="62"/>
        <v>0</v>
      </c>
      <c r="BG34" s="135">
        <f t="shared" si="63"/>
        <v>0</v>
      </c>
      <c r="BH34" s="160">
        <f t="shared" si="64"/>
        <v>0</v>
      </c>
      <c r="BI34" s="45" t="str">
        <f t="shared" si="32"/>
        <v>MOISES ALEJANRO HERRERA</v>
      </c>
      <c r="BJ34" s="73" t="str">
        <f t="shared" si="33"/>
        <v>GCC</v>
      </c>
      <c r="BK34" s="9">
        <v>26</v>
      </c>
    </row>
    <row r="35" spans="1:63" x14ac:dyDescent="0.2">
      <c r="A35" s="66" t="str">
        <f>+IF(BG35&gt;0,+IF(BG35=#REF!,#REF!,BK35)," ")</f>
        <v xml:space="preserve"> </v>
      </c>
      <c r="B35" s="38" t="s">
        <v>400</v>
      </c>
      <c r="C35" s="64" t="s">
        <v>105</v>
      </c>
      <c r="D35" s="128">
        <v>40420</v>
      </c>
      <c r="E35" s="86" t="str">
        <f t="shared" si="65"/>
        <v>INF D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60">
        <f t="shared" si="36"/>
        <v>0</v>
      </c>
      <c r="AG35" s="385">
        <f t="shared" si="37"/>
        <v>0</v>
      </c>
      <c r="AH35" s="385">
        <f t="shared" si="38"/>
        <v>0</v>
      </c>
      <c r="AI35" s="385">
        <f t="shared" si="39"/>
        <v>0</v>
      </c>
      <c r="AJ35" s="385">
        <f t="shared" si="40"/>
        <v>0</v>
      </c>
      <c r="AK35" s="385">
        <f t="shared" si="41"/>
        <v>0</v>
      </c>
      <c r="AL35" s="385">
        <f t="shared" si="42"/>
        <v>0</v>
      </c>
      <c r="AM35" s="385">
        <f t="shared" si="43"/>
        <v>0</v>
      </c>
      <c r="AN35" s="385">
        <f t="shared" si="44"/>
        <v>0</v>
      </c>
      <c r="AO35" s="385">
        <f t="shared" si="45"/>
        <v>0</v>
      </c>
      <c r="AP35" s="385">
        <f t="shared" si="46"/>
        <v>0</v>
      </c>
      <c r="AQ35" s="385">
        <f t="shared" si="47"/>
        <v>0</v>
      </c>
      <c r="AR35" s="385">
        <f t="shared" si="48"/>
        <v>0</v>
      </c>
      <c r="AS35" s="385">
        <f t="shared" si="49"/>
        <v>0</v>
      </c>
      <c r="AT35" s="385">
        <f t="shared" si="50"/>
        <v>0</v>
      </c>
      <c r="AU35" s="385">
        <f t="shared" si="51"/>
        <v>0</v>
      </c>
      <c r="AV35" s="385">
        <f t="shared" si="52"/>
        <v>0</v>
      </c>
      <c r="AW35" s="385">
        <f t="shared" si="53"/>
        <v>0</v>
      </c>
      <c r="AX35" s="385">
        <f t="shared" si="54"/>
        <v>0</v>
      </c>
      <c r="AY35" s="385">
        <f t="shared" si="55"/>
        <v>0</v>
      </c>
      <c r="AZ35" s="385">
        <f t="shared" si="56"/>
        <v>0</v>
      </c>
      <c r="BA35" s="385">
        <f t="shared" si="57"/>
        <v>0</v>
      </c>
      <c r="BB35" s="385">
        <f t="shared" si="58"/>
        <v>0</v>
      </c>
      <c r="BC35" s="385">
        <f t="shared" si="59"/>
        <v>0</v>
      </c>
      <c r="BD35" s="385">
        <f t="shared" si="60"/>
        <v>0</v>
      </c>
      <c r="BE35" s="385">
        <f t="shared" si="61"/>
        <v>0</v>
      </c>
      <c r="BF35" s="385">
        <f t="shared" si="62"/>
        <v>0</v>
      </c>
      <c r="BG35" s="135">
        <f t="shared" si="63"/>
        <v>0</v>
      </c>
      <c r="BH35" s="160">
        <f t="shared" si="64"/>
        <v>0</v>
      </c>
      <c r="BI35" s="45" t="str">
        <f t="shared" si="32"/>
        <v>OSWALDO DEGWITZ</v>
      </c>
      <c r="BJ35" s="73" t="str">
        <f t="shared" si="33"/>
        <v>GCC</v>
      </c>
      <c r="BK35" s="9">
        <v>42</v>
      </c>
    </row>
    <row r="36" spans="1:63" x14ac:dyDescent="0.2">
      <c r="A36" s="66"/>
      <c r="B36" s="38"/>
      <c r="C36" s="64"/>
      <c r="D36" s="282"/>
      <c r="E36" s="369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326">
        <f t="shared" si="36"/>
        <v>0</v>
      </c>
      <c r="AG36" s="385">
        <f t="shared" si="37"/>
        <v>0</v>
      </c>
      <c r="AH36" s="385">
        <f t="shared" si="38"/>
        <v>0</v>
      </c>
      <c r="AI36" s="385">
        <f t="shared" si="39"/>
        <v>0</v>
      </c>
      <c r="AJ36" s="385">
        <f t="shared" si="40"/>
        <v>0</v>
      </c>
      <c r="AK36" s="385">
        <f t="shared" si="41"/>
        <v>0</v>
      </c>
      <c r="AL36" s="385">
        <f t="shared" si="42"/>
        <v>0</v>
      </c>
      <c r="AM36" s="385">
        <f t="shared" si="43"/>
        <v>0</v>
      </c>
      <c r="AN36" s="385">
        <f t="shared" si="44"/>
        <v>0</v>
      </c>
      <c r="AO36" s="385">
        <f t="shared" si="45"/>
        <v>0</v>
      </c>
      <c r="AP36" s="385">
        <f t="shared" si="46"/>
        <v>0</v>
      </c>
      <c r="AQ36" s="385">
        <f t="shared" si="47"/>
        <v>0</v>
      </c>
      <c r="AR36" s="385">
        <f t="shared" si="48"/>
        <v>0</v>
      </c>
      <c r="AS36" s="385">
        <f t="shared" si="49"/>
        <v>0</v>
      </c>
      <c r="AT36" s="385">
        <f t="shared" si="50"/>
        <v>0</v>
      </c>
      <c r="AU36" s="385">
        <f t="shared" si="51"/>
        <v>0</v>
      </c>
      <c r="AV36" s="385">
        <f t="shared" si="52"/>
        <v>0</v>
      </c>
      <c r="AW36" s="385">
        <f t="shared" si="53"/>
        <v>0</v>
      </c>
      <c r="AX36" s="385">
        <f t="shared" si="54"/>
        <v>0</v>
      </c>
      <c r="AY36" s="385">
        <f t="shared" si="55"/>
        <v>0</v>
      </c>
      <c r="AZ36" s="385">
        <f t="shared" si="56"/>
        <v>0</v>
      </c>
      <c r="BA36" s="385">
        <f t="shared" si="57"/>
        <v>0</v>
      </c>
      <c r="BB36" s="385">
        <f t="shared" si="58"/>
        <v>0</v>
      </c>
      <c r="BC36" s="385">
        <f t="shared" si="59"/>
        <v>0</v>
      </c>
      <c r="BD36" s="385">
        <f t="shared" si="60"/>
        <v>0</v>
      </c>
      <c r="BE36" s="385">
        <f t="shared" si="61"/>
        <v>0</v>
      </c>
      <c r="BF36" s="385">
        <f t="shared" si="62"/>
        <v>0</v>
      </c>
      <c r="BG36" s="136">
        <f t="shared" si="63"/>
        <v>0</v>
      </c>
      <c r="BH36" s="326">
        <f t="shared" si="64"/>
        <v>0</v>
      </c>
      <c r="BI36" s="72"/>
      <c r="BJ36" s="73"/>
      <c r="BK36" s="9"/>
    </row>
    <row r="37" spans="1:63" x14ac:dyDescent="0.2">
      <c r="A37" s="66"/>
      <c r="B37" s="38"/>
      <c r="C37" s="64"/>
      <c r="D37" s="282"/>
      <c r="E37" s="369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326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5"/>
      <c r="AW37" s="385"/>
      <c r="AX37" s="385"/>
      <c r="AY37" s="385"/>
      <c r="AZ37" s="385"/>
      <c r="BA37" s="385"/>
      <c r="BB37" s="385"/>
      <c r="BC37" s="385"/>
      <c r="BD37" s="385"/>
      <c r="BE37" s="385"/>
      <c r="BF37" s="385"/>
      <c r="BG37" s="136"/>
      <c r="BH37" s="326"/>
      <c r="BI37" s="72"/>
      <c r="BJ37" s="73"/>
      <c r="BK37" s="9"/>
    </row>
    <row r="38" spans="1:63" ht="13.5" thickBot="1" x14ac:dyDescent="0.25">
      <c r="A38" s="66" t="str">
        <f>+IF(BG38&gt;0,+IF(BG38=BG35,A35,BK38)," ")</f>
        <v xml:space="preserve"> </v>
      </c>
      <c r="B38" s="31"/>
      <c r="C38" s="78"/>
      <c r="D38" s="362"/>
      <c r="E38" s="152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251"/>
      <c r="AG38" s="384"/>
      <c r="AH38" s="384"/>
      <c r="AI38" s="384"/>
      <c r="AJ38" s="384"/>
      <c r="AK38" s="384"/>
      <c r="AL38" s="384"/>
      <c r="AM38" s="384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  <c r="BF38" s="384"/>
      <c r="BG38" s="269"/>
      <c r="BH38" s="251"/>
      <c r="BI38" s="47">
        <f>+B38</f>
        <v>0</v>
      </c>
      <c r="BJ38" s="48">
        <f>+C38</f>
        <v>0</v>
      </c>
      <c r="BK38" s="9">
        <v>43</v>
      </c>
    </row>
  </sheetData>
  <sortState xmlns:xlrd2="http://schemas.microsoft.com/office/spreadsheetml/2017/richdata2" ref="B9:BH27">
    <sortCondition descending="1" ref="BG9:BG27"/>
    <sortCondition ref="B9:B27"/>
  </sortState>
  <mergeCells count="9">
    <mergeCell ref="E5:AE5"/>
    <mergeCell ref="AF5:BF5"/>
    <mergeCell ref="BH7:BH8"/>
    <mergeCell ref="C7:C8"/>
    <mergeCell ref="D7:D8"/>
    <mergeCell ref="E7:E8"/>
    <mergeCell ref="AF7:AF8"/>
    <mergeCell ref="AG6:BF6"/>
    <mergeCell ref="F6:AE6"/>
  </mergeCells>
  <phoneticPr fontId="22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AS43"/>
  <sheetViews>
    <sheetView showGridLines="0" showRowColHeaders="0" showZeros="0" showOutlineSymbols="0" zoomScale="80" zoomScaleNormal="80" workbookViewId="0">
      <pane xSplit="5" ySplit="7" topLeftCell="R8" activePane="bottomRight" state="frozenSplit"/>
      <selection pane="topRight" activeCell="AM6" sqref="AM6"/>
      <selection pane="bottomLeft" activeCell="AM6" sqref="AM6"/>
      <selection pane="bottomRight" activeCell="B6" sqref="B6"/>
    </sheetView>
  </sheetViews>
  <sheetFormatPr defaultColWidth="11.7109375" defaultRowHeight="12.75" x14ac:dyDescent="0.2"/>
  <cols>
    <col min="1" max="1" width="3.7109375" style="1" customWidth="1"/>
    <col min="2" max="2" width="37.140625" style="5" customWidth="1"/>
    <col min="3" max="3" width="6.7109375" style="1" customWidth="1"/>
    <col min="4" max="4" width="9.85546875" style="1" customWidth="1"/>
    <col min="5" max="5" width="8.5703125" style="1" customWidth="1"/>
    <col min="6" max="21" width="9.42578125" style="1" customWidth="1"/>
    <col min="22" max="22" width="6.28515625" style="9" customWidth="1"/>
    <col min="23" max="37" width="9.42578125" style="1" customWidth="1"/>
    <col min="38" max="38" width="11.5703125" style="1" customWidth="1"/>
    <col min="39" max="39" width="7.140625" style="1" customWidth="1"/>
    <col min="40" max="40" width="30.140625" style="1" customWidth="1"/>
    <col min="41" max="41" width="7" style="1" customWidth="1"/>
    <col min="42" max="16384" width="11.7109375" style="1"/>
  </cols>
  <sheetData>
    <row r="1" spans="1:45" hidden="1" x14ac:dyDescent="0.2"/>
    <row r="2" spans="1:45" hidden="1" x14ac:dyDescent="0.2"/>
    <row r="4" spans="1:45" s="297" customFormat="1" ht="15.75" x14ac:dyDescent="0.2">
      <c r="B4" s="296"/>
      <c r="C4" s="296"/>
      <c r="D4" s="296"/>
      <c r="E4" s="428" t="s">
        <v>401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 t="s">
        <v>402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296"/>
      <c r="AM4" s="348"/>
      <c r="AN4" s="348"/>
      <c r="AO4" s="348"/>
    </row>
    <row r="5" spans="1:45" ht="21" thickBot="1" x14ac:dyDescent="0.25">
      <c r="B5" s="39"/>
      <c r="C5" s="39"/>
      <c r="D5" s="39"/>
      <c r="E5" s="57" t="s">
        <v>403</v>
      </c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283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59"/>
      <c r="AM5" s="59"/>
      <c r="AN5" s="42"/>
      <c r="AO5" s="42"/>
      <c r="AP5" s="15"/>
      <c r="AQ5" s="15"/>
      <c r="AR5" s="15"/>
      <c r="AS5" s="15"/>
    </row>
    <row r="6" spans="1:45" s="2" customFormat="1" ht="154.5" customHeight="1" x14ac:dyDescent="0.2">
      <c r="A6" s="12">
        <f>'Juv. Masculino'!A4</f>
        <v>44926</v>
      </c>
      <c r="B6" s="37" t="s">
        <v>404</v>
      </c>
      <c r="C6" s="430" t="s">
        <v>3</v>
      </c>
      <c r="D6" s="450" t="s">
        <v>4</v>
      </c>
      <c r="E6" s="450" t="s">
        <v>203</v>
      </c>
      <c r="F6" s="111" t="s">
        <v>405</v>
      </c>
      <c r="G6" s="111" t="s">
        <v>406</v>
      </c>
      <c r="H6" s="111" t="s">
        <v>29</v>
      </c>
      <c r="I6" s="111" t="s">
        <v>368</v>
      </c>
      <c r="J6" s="111" t="s">
        <v>407</v>
      </c>
      <c r="K6" s="111" t="s">
        <v>352</v>
      </c>
      <c r="L6" s="111" t="s">
        <v>408</v>
      </c>
      <c r="M6" s="111" t="s">
        <v>409</v>
      </c>
      <c r="N6" s="111" t="s">
        <v>222</v>
      </c>
      <c r="O6" s="111" t="s">
        <v>410</v>
      </c>
      <c r="P6" s="111" t="s">
        <v>75</v>
      </c>
      <c r="Q6" s="111" t="s">
        <v>77</v>
      </c>
      <c r="R6" s="111" t="s">
        <v>411</v>
      </c>
      <c r="S6" s="111" t="s">
        <v>412</v>
      </c>
      <c r="T6" s="111" t="s">
        <v>618</v>
      </c>
      <c r="U6" s="111"/>
      <c r="V6" s="425" t="s">
        <v>98</v>
      </c>
      <c r="W6" s="112" t="str">
        <f t="shared" ref="W6:AJ7" si="0">+G6</f>
        <v>FVG       Torneo Juvenil Junko Golf Club, Gira IJGA  5800 YDS</v>
      </c>
      <c r="X6" s="112" t="str">
        <f t="shared" si="0"/>
        <v>FVG  !ra Parada Gira Juvenil de Oriente, PLC CC., Pto La Cruz Anzoategui</v>
      </c>
      <c r="Y6" s="112" t="str">
        <f t="shared" si="0"/>
        <v xml:space="preserve">FVG       Torneo Juvenil IZCC - Gira IJGA, Izcaragua CC., </v>
      </c>
      <c r="Z6" s="112" t="str">
        <f t="shared" si="0"/>
        <v>FVG     Torneo Juvenil FVG Gira IJGA, Guataparo CC, Valencia 4532 yds</v>
      </c>
      <c r="AA6" s="112" t="str">
        <f t="shared" si="0"/>
        <v>US KIDS Venezuela                    VALLE ARRIBA Golf Club                                                                             TEE 4</v>
      </c>
      <c r="AB6" s="112" t="str">
        <f t="shared" si="0"/>
        <v>US KIDS Venezuela                    VALLE ARRIBA Golf Club                                                                             TEE 3</v>
      </c>
      <c r="AC6" s="112" t="str">
        <f t="shared" si="0"/>
        <v>USKIDS World Championship 2023. Pinehurt No 6 , Pinehurst  5578 yds</v>
      </c>
      <c r="AD6" s="112" t="str">
        <f t="shared" si="0"/>
        <v>FVG      Torneo Juvenil  Gira IJGA, Marriott Maracay  5800 yds</v>
      </c>
      <c r="AE6" s="112" t="str">
        <f t="shared" si="0"/>
        <v>FVG     CampeonatoNacional Infantil 2023, Caracas CC, Caracas</v>
      </c>
      <c r="AF6" s="112" t="str">
        <f t="shared" si="0"/>
        <v>FVG     WAGR   18th Abierto de Barquisimeto, Barquisimeto GC, Lara</v>
      </c>
      <c r="AG6" s="112" t="str">
        <f t="shared" si="0"/>
        <v xml:space="preserve">FVG  III Parada Gira Oriental de Golf Menor, La Salina GC, Lecherias </v>
      </c>
      <c r="AH6" s="112" t="str">
        <f t="shared" si="0"/>
        <v>FVG      Invitacional Juvenil LCC  Lagunita CC, La Lagunita  5000 yds</v>
      </c>
      <c r="AI6" s="112" t="str">
        <f t="shared" si="0"/>
        <v xml:space="preserve">FVG      Internacional Juvenil Guataparo CC 2023  </v>
      </c>
      <c r="AJ6" s="112" t="str">
        <f t="shared" si="0"/>
        <v>FVG     Cierre Gira Juvenil Oriente, San Miguel CC, Maturin   6500 yds</v>
      </c>
      <c r="AK6" s="112"/>
      <c r="AL6" s="155" t="s">
        <v>99</v>
      </c>
      <c r="AM6" s="425" t="s">
        <v>98</v>
      </c>
      <c r="AN6" s="347"/>
      <c r="AO6" s="347"/>
    </row>
    <row r="7" spans="1:45" s="2" customFormat="1" ht="18" customHeight="1" thickBot="1" x14ac:dyDescent="0.25">
      <c r="B7" s="223">
        <f>+'INF "D" Masc'!B8</f>
        <v>45287</v>
      </c>
      <c r="C7" s="447"/>
      <c r="D7" s="451"/>
      <c r="E7" s="451"/>
      <c r="F7" s="161">
        <v>44906</v>
      </c>
      <c r="G7" s="161">
        <v>44983</v>
      </c>
      <c r="H7" s="161">
        <v>45018</v>
      </c>
      <c r="I7" s="161">
        <v>45039</v>
      </c>
      <c r="J7" s="161">
        <v>45060</v>
      </c>
      <c r="K7" s="161">
        <v>45067</v>
      </c>
      <c r="L7" s="161">
        <v>45067</v>
      </c>
      <c r="M7" s="159">
        <v>45143</v>
      </c>
      <c r="N7" s="161">
        <v>45158</v>
      </c>
      <c r="O7" s="161">
        <v>45186</v>
      </c>
      <c r="P7" s="161">
        <v>45199</v>
      </c>
      <c r="Q7" s="161">
        <v>45200</v>
      </c>
      <c r="R7" s="161">
        <v>45228</v>
      </c>
      <c r="S7" s="161">
        <v>45242</v>
      </c>
      <c r="T7" s="161">
        <v>45277</v>
      </c>
      <c r="U7" s="177"/>
      <c r="V7" s="426"/>
      <c r="W7" s="161">
        <f t="shared" si="0"/>
        <v>44983</v>
      </c>
      <c r="X7" s="161">
        <f t="shared" si="0"/>
        <v>45018</v>
      </c>
      <c r="Y7" s="161">
        <f t="shared" si="0"/>
        <v>45039</v>
      </c>
      <c r="Z7" s="161">
        <f t="shared" si="0"/>
        <v>45060</v>
      </c>
      <c r="AA7" s="161">
        <f t="shared" si="0"/>
        <v>45067</v>
      </c>
      <c r="AB7" s="161">
        <f t="shared" si="0"/>
        <v>45067</v>
      </c>
      <c r="AC7" s="159">
        <f t="shared" si="0"/>
        <v>45143</v>
      </c>
      <c r="AD7" s="161">
        <f t="shared" si="0"/>
        <v>45158</v>
      </c>
      <c r="AE7" s="161">
        <f t="shared" si="0"/>
        <v>45186</v>
      </c>
      <c r="AF7" s="161">
        <f t="shared" si="0"/>
        <v>45199</v>
      </c>
      <c r="AG7" s="161">
        <f t="shared" si="0"/>
        <v>45200</v>
      </c>
      <c r="AH7" s="161">
        <f t="shared" si="0"/>
        <v>45228</v>
      </c>
      <c r="AI7" s="161">
        <f t="shared" si="0"/>
        <v>45242</v>
      </c>
      <c r="AJ7" s="161">
        <f t="shared" si="0"/>
        <v>45277</v>
      </c>
      <c r="AK7" s="177">
        <f>+U7</f>
        <v>0</v>
      </c>
      <c r="AL7" s="156" t="s">
        <v>100</v>
      </c>
      <c r="AM7" s="426"/>
      <c r="AN7" s="347"/>
      <c r="AO7" s="347"/>
    </row>
    <row r="8" spans="1:45" x14ac:dyDescent="0.2">
      <c r="A8" s="75">
        <v>1</v>
      </c>
      <c r="B8" s="26" t="s">
        <v>413</v>
      </c>
      <c r="C8" s="61" t="s">
        <v>109</v>
      </c>
      <c r="D8" s="179">
        <v>40765</v>
      </c>
      <c r="E8" s="389" t="str">
        <f t="shared" ref="E8:E28" si="1">IF(($A$6-D8)/365.25&gt;18,"",IF(($A$6-D8)/365.25&gt;15,"JUV",IF(($A$6-D8)/365.25&gt;13,"PJUV",IF(($A$6-D8)/365.25&gt;11,"INF D",IF(($A$6-D8)/365.25&gt;9,"INF C","INF B")))))</f>
        <v>INF D</v>
      </c>
      <c r="F8" s="190">
        <v>390</v>
      </c>
      <c r="G8" s="190">
        <v>146</v>
      </c>
      <c r="H8" s="190"/>
      <c r="I8" s="190">
        <v>234</v>
      </c>
      <c r="J8" s="190"/>
      <c r="K8" s="190"/>
      <c r="L8" s="190">
        <v>710</v>
      </c>
      <c r="M8" s="190">
        <v>50</v>
      </c>
      <c r="N8" s="190"/>
      <c r="O8" s="190">
        <v>434</v>
      </c>
      <c r="P8" s="190"/>
      <c r="Q8" s="190"/>
      <c r="R8" s="190">
        <v>244</v>
      </c>
      <c r="S8" s="190">
        <v>352</v>
      </c>
      <c r="T8" s="190"/>
      <c r="U8" s="190"/>
      <c r="V8" s="188">
        <f t="shared" ref="V8:V34" si="2">COUNT(E8:U8)</f>
        <v>8</v>
      </c>
      <c r="W8" s="143">
        <f t="shared" ref="W8:W34" si="3">+IF($B$7-W$7&lt;365/12,G8,IF($B$7-W$7&lt;365*2/12,G8*0.93,IF($B$7-W$7&lt;365*3/12,G8*0.86,IF($B$7-W$7&lt;365*4/12,G8*0.79,IF($B$7-W$7&lt;365*5/12,G8*0.72,IF($B$7-W$7&lt;365*6/12,G8*0.65,IF($B$7-W$7&lt;365*7/12,G8*0.58,IF($B$7-W$7&lt;365*8/12,G8*0.51,0))))))))+IF($B$7-W$7&gt;365,0,IF($B$7-W$7&gt;365*11/12,G8*0.23,IF($B$7-W$7&gt;365*10/12,G8*0.3,IF($B$7-W$7&gt;365*9/12,G8*0.37,IF($B$7-W$7&gt;365*8/12,G8*0.44,0)))))</f>
        <v>54.019999999999996</v>
      </c>
      <c r="X8" s="143">
        <f t="shared" ref="X8:X34" si="4">+IF($B$7-X$7&lt;365/12,H8,IF($B$7-X$7&lt;365*2/12,H8*0.93,IF($B$7-X$7&lt;365*3/12,H8*0.86,IF($B$7-X$7&lt;365*4/12,H8*0.79,IF($B$7-X$7&lt;365*5/12,H8*0.72,IF($B$7-X$7&lt;365*6/12,H8*0.65,IF($B$7-X$7&lt;365*7/12,H8*0.58,IF($B$7-X$7&lt;365*8/12,H8*0.51,0))))))))+IF($B$7-X$7&gt;365,0,IF($B$7-X$7&gt;365*11/12,H8*0.23,IF($B$7-X$7&gt;365*10/12,H8*0.3,IF($B$7-X$7&gt;365*9/12,H8*0.37,IF($B$7-X$7&gt;365*8/12,H8*0.44,0)))))</f>
        <v>0</v>
      </c>
      <c r="Y8" s="143">
        <f t="shared" ref="Y8:Y34" si="5">+IF($B$7-Y$7&lt;365/12,I8,IF($B$7-Y$7&lt;365*2/12,I8*0.93,IF($B$7-Y$7&lt;365*3/12,I8*0.86,IF($B$7-Y$7&lt;365*4/12,I8*0.79,IF($B$7-Y$7&lt;365*5/12,I8*0.72,IF($B$7-Y$7&lt;365*6/12,I8*0.65,IF($B$7-Y$7&lt;365*7/12,I8*0.58,IF($B$7-Y$7&lt;365*8/12,I8*0.51,0))))))))+IF($B$7-Y$7&gt;365,0,IF($B$7-Y$7&gt;365*11/12,I8*0.23,IF($B$7-Y$7&gt;365*10/12,I8*0.3,IF($B$7-Y$7&gt;365*9/12,I8*0.37,IF($B$7-Y$7&gt;365*8/12,I8*0.44,0)))))</f>
        <v>102.96</v>
      </c>
      <c r="Z8" s="143">
        <f t="shared" ref="Z8:Z34" si="6">+IF($B$7-Z$7&lt;365/12,J8,IF($B$7-Z$7&lt;365*2/12,J8*0.93,IF($B$7-Z$7&lt;365*3/12,J8*0.86,IF($B$7-Z$7&lt;365*4/12,J8*0.79,IF($B$7-Z$7&lt;365*5/12,J8*0.72,IF($B$7-Z$7&lt;365*6/12,J8*0.65,IF($B$7-Z$7&lt;365*7/12,J8*0.58,IF($B$7-Z$7&lt;365*8/12,J8*0.51,0))))))))+IF($B$7-Z$7&gt;365,0,IF($B$7-Z$7&gt;365*11/12,J8*0.23,IF($B$7-Z$7&gt;365*10/12,J8*0.3,IF($B$7-Z$7&gt;365*9/12,J8*0.37,IF($B$7-Z$7&gt;365*8/12,J8*0.44,0)))))</f>
        <v>0</v>
      </c>
      <c r="AA8" s="143">
        <f t="shared" ref="AA8:AA34" si="7">+IF($B$7-AA$7&lt;365/12,K8,IF($B$7-AA$7&lt;365*2/12,K8*0.93,IF($B$7-AA$7&lt;365*3/12,K8*0.86,IF($B$7-AA$7&lt;365*4/12,K8*0.79,IF($B$7-AA$7&lt;365*5/12,K8*0.72,IF($B$7-AA$7&lt;365*6/12,K8*0.65,IF($B$7-AA$7&lt;365*7/12,K8*0.58,IF($B$7-AA$7&lt;365*8/12,K8*0.51,0))))))))+IF($B$7-AA$7&gt;365,0,IF($B$7-AA$7&gt;365*11/12,K8*0.23,IF($B$7-AA$7&gt;365*10/12,K8*0.3,IF($B$7-AA$7&gt;365*9/12,K8*0.37,IF($B$7-AA$7&gt;365*8/12,K8*0.44,0)))))</f>
        <v>0</v>
      </c>
      <c r="AB8" s="143">
        <f t="shared" ref="AB8:AB34" si="8">+IF($B$7-AB$7&lt;365/12,L8,IF($B$7-AB$7&lt;365*2/12,L8*0.93,IF($B$7-AB$7&lt;365*3/12,L8*0.86,IF($B$7-AB$7&lt;365*4/12,L8*0.79,IF($B$7-AB$7&lt;365*5/12,L8*0.72,IF($B$7-AB$7&lt;365*6/12,L8*0.65,IF($B$7-AB$7&lt;365*7/12,L8*0.58,IF($B$7-AB$7&lt;365*8/12,L8*0.51,0))))))))+IF($B$7-AB$7&gt;365,0,IF($B$7-AB$7&gt;365*11/12,L8*0.23,IF($B$7-AB$7&gt;365*10/12,L8*0.3,IF($B$7-AB$7&gt;365*9/12,L8*0.37,IF($B$7-AB$7&gt;365*8/12,L8*0.44,0)))))</f>
        <v>362.1</v>
      </c>
      <c r="AC8" s="143">
        <f t="shared" ref="AC8:AC34" si="9">+IF($B$7-AC$7&lt;365/12,M8,IF($B$7-AC$7&lt;365*2/12,M8*0.93,IF($B$7-AC$7&lt;365*3/12,M8*0.86,IF($B$7-AC$7&lt;365*4/12,M8*0.79,IF($B$7-AC$7&lt;365*5/12,M8*0.72,IF($B$7-AC$7&lt;365*6/12,M8*0.65,IF($B$7-AC$7&lt;365*7/12,M8*0.58,IF($B$7-AC$7&lt;365*8/12,M8*0.51,0))))))))+IF($B$7-AC$7&gt;365,0,IF($B$7-AC$7&gt;365*11/12,M8*0.23,IF($B$7-AC$7&gt;365*10/12,M8*0.3,IF($B$7-AC$7&gt;365*9/12,M8*0.37,IF($B$7-AC$7&gt;365*8/12,M8*0.44,0)))))</f>
        <v>36</v>
      </c>
      <c r="AD8" s="143">
        <f t="shared" ref="AD8:AD34" si="10">+IF($B$7-AD$7&lt;365/12,N8,IF($B$7-AD$7&lt;365*2/12,N8*0.93,IF($B$7-AD$7&lt;365*3/12,N8*0.86,IF($B$7-AD$7&lt;365*4/12,N8*0.79,IF($B$7-AD$7&lt;365*5/12,N8*0.72,IF($B$7-AD$7&lt;365*6/12,N8*0.65,IF($B$7-AD$7&lt;365*7/12,N8*0.58,IF($B$7-AD$7&lt;365*8/12,N8*0.51,0))))))))+IF($B$7-AD$7&gt;365,0,IF($B$7-AD$7&gt;365*11/12,N8*0.23,IF($B$7-AD$7&gt;365*10/12,N8*0.3,IF($B$7-AD$7&gt;365*9/12,N8*0.37,IF($B$7-AD$7&gt;365*8/12,N8*0.44,0)))))</f>
        <v>0</v>
      </c>
      <c r="AE8" s="143">
        <f t="shared" ref="AE8:AE34" si="11">+IF($B$7-AE$7&lt;365/12,O8,IF($B$7-AE$7&lt;365*2/12,O8*0.93,IF($B$7-AE$7&lt;365*3/12,O8*0.86,IF($B$7-AE$7&lt;365*4/12,O8*0.79,IF($B$7-AE$7&lt;365*5/12,O8*0.72,IF($B$7-AE$7&lt;365*6/12,O8*0.65,IF($B$7-AE$7&lt;365*7/12,O8*0.58,IF($B$7-AE$7&lt;365*8/12,O8*0.51,0))))))))+IF($B$7-AE$7&gt;365,0,IF($B$7-AE$7&gt;365*11/12,O8*0.23,IF($B$7-AE$7&gt;365*10/12,O8*0.3,IF($B$7-AE$7&gt;365*9/12,O8*0.37,IF($B$7-AE$7&gt;365*8/12,O8*0.44,0)))))</f>
        <v>342.86</v>
      </c>
      <c r="AF8" s="143">
        <f t="shared" ref="AF8:AF34" si="12">+IF($B$7-AF$7&lt;365/12,P8,IF($B$7-AF$7&lt;365*2/12,P8*0.93,IF($B$7-AF$7&lt;365*3/12,P8*0.86,IF($B$7-AF$7&lt;365*4/12,P8*0.79,IF($B$7-AF$7&lt;365*5/12,P8*0.72,IF($B$7-AF$7&lt;365*6/12,P8*0.65,IF($B$7-AF$7&lt;365*7/12,P8*0.58,IF($B$7-AF$7&lt;365*8/12,P8*0.51,0))))))))+IF($B$7-AF$7&gt;365,0,IF($B$7-AF$7&gt;365*11/12,P8*0.23,IF($B$7-AF$7&gt;365*10/12,P8*0.3,IF($B$7-AF$7&gt;365*9/12,P8*0.37,IF($B$7-AF$7&gt;365*8/12,P8*0.44,0)))))</f>
        <v>0</v>
      </c>
      <c r="AG8" s="143">
        <f t="shared" ref="AG8:AG34" si="13">+IF($B$7-AG$7&lt;365/12,Q8,IF($B$7-AG$7&lt;365*2/12,Q8*0.93,IF($B$7-AG$7&lt;365*3/12,Q8*0.86,IF($B$7-AG$7&lt;365*4/12,Q8*0.79,IF($B$7-AG$7&lt;365*5/12,Q8*0.72,IF($B$7-AG$7&lt;365*6/12,Q8*0.65,IF($B$7-AG$7&lt;365*7/12,Q8*0.58,IF($B$7-AG$7&lt;365*8/12,Q8*0.51,0))))))))+IF($B$7-AG$7&gt;365,0,IF($B$7-AG$7&gt;365*11/12,Q8*0.23,IF($B$7-AG$7&gt;365*10/12,Q8*0.3,IF($B$7-AG$7&gt;365*9/12,Q8*0.37,IF($B$7-AG$7&gt;365*8/12,Q8*0.44,0)))))</f>
        <v>0</v>
      </c>
      <c r="AH8" s="143">
        <f t="shared" ref="AH8:AH34" si="14">+IF($B$7-AH$7&lt;365/12,R8,IF($B$7-AH$7&lt;365*2/12,R8*0.93,IF($B$7-AH$7&lt;365*3/12,R8*0.86,IF($B$7-AH$7&lt;365*4/12,R8*0.79,IF($B$7-AH$7&lt;365*5/12,R8*0.72,IF($B$7-AH$7&lt;365*6/12,R8*0.65,IF($B$7-AH$7&lt;365*7/12,R8*0.58,IF($B$7-AH$7&lt;365*8/12,R8*0.51,0))))))))+IF($B$7-AH$7&gt;365,0,IF($B$7-AH$7&gt;365*11/12,R8*0.23,IF($B$7-AH$7&gt;365*10/12,R8*0.3,IF($B$7-AH$7&gt;365*9/12,R8*0.37,IF($B$7-AH$7&gt;365*8/12,R8*0.44,0)))))</f>
        <v>226.92000000000002</v>
      </c>
      <c r="AI8" s="143">
        <f t="shared" ref="AI8:AI34" si="15">+IF($B$7-AI$7&lt;365/12,S8,IF($B$7-AI$7&lt;365*2/12,S8*0.93,IF($B$7-AI$7&lt;365*3/12,S8*0.86,IF($B$7-AI$7&lt;365*4/12,S8*0.79,IF($B$7-AI$7&lt;365*5/12,S8*0.72,IF($B$7-AI$7&lt;365*6/12,S8*0.65,IF($B$7-AI$7&lt;365*7/12,S8*0.58,IF($B$7-AI$7&lt;365*8/12,S8*0.51,0))))))))+IF($B$7-AI$7&gt;365,0,IF($B$7-AI$7&gt;365*11/12,S8*0.23,IF($B$7-AI$7&gt;365*10/12,S8*0.3,IF($B$7-AI$7&gt;365*9/12,S8*0.37,IF($B$7-AI$7&gt;365*8/12,S8*0.44,0)))))</f>
        <v>327.36</v>
      </c>
      <c r="AJ8" s="143">
        <f t="shared" ref="AJ8:AJ34" si="16">+IF($B$7-AJ$7&lt;365/12,T8,IF($B$7-AJ$7&lt;365*2/12,T8*0.93,IF($B$7-AJ$7&lt;365*3/12,T8*0.86,IF($B$7-AJ$7&lt;365*4/12,T8*0.79,IF($B$7-AJ$7&lt;365*5/12,T8*0.72,IF($B$7-AJ$7&lt;365*6/12,T8*0.65,IF($B$7-AJ$7&lt;365*7/12,T8*0.58,IF($B$7-AJ$7&lt;365*8/12,T8*0.51,0))))))))+IF($B$7-AJ$7&gt;365,0,IF($B$7-AJ$7&gt;365*11/12,T8*0.23,IF($B$7-AJ$7&gt;365*10/12,T8*0.3,IF($B$7-AJ$7&gt;365*9/12,T8*0.37,IF($B$7-AJ$7&gt;365*8/12,T8*0.44,0)))))</f>
        <v>0</v>
      </c>
      <c r="AK8" s="143">
        <f t="shared" ref="AK8:AK34" si="17">+IF($B$7-AK$7&lt;365/12,U8,IF($B$7-AK$7&lt;365*2/12,U8*0.93,IF($B$7-AK$7&lt;365*3/12,U8*0.86,IF($B$7-AK$7&lt;365*4/12,U8*0.79,IF($B$7-AK$7&lt;365*5/12,U8*0.72,IF($B$7-AK$7&lt;365*6/12,U8*0.65,IF($B$7-AK$7&lt;365*7/12,U8*0.58,IF($B$7-AK$7&lt;365*8/12,U8*0.51,0))))))))+IF($B$7-AK$7&gt;365,0,IF($B$7-AK$7&gt;365*11/12,U8*0.23,IF($B$7-AK$7&gt;365*10/12,U8*0.3,IF($B$7-AK$7&gt;365*9/12,U8*0.37,IF($B$7-AK$7&gt;365*8/12,U8*0.44,0)))))</f>
        <v>0</v>
      </c>
      <c r="AL8" s="135">
        <f t="shared" ref="AL8:AL34" si="18">SUM(W8:AK8)</f>
        <v>1452.2200000000003</v>
      </c>
      <c r="AM8" s="188">
        <f t="shared" ref="AM8:AM34" si="19">+V8</f>
        <v>8</v>
      </c>
      <c r="AN8" s="68" t="str">
        <f t="shared" ref="AN8:AN36" si="20">+B8</f>
        <v>ANNABELLA BEAUJON</v>
      </c>
      <c r="AO8" s="148" t="str">
        <f t="shared" ref="AO8:AO36" si="21">+C8</f>
        <v>VAGC</v>
      </c>
      <c r="AP8" s="9">
        <v>1</v>
      </c>
    </row>
    <row r="9" spans="1:45" x14ac:dyDescent="0.2">
      <c r="A9" s="75">
        <f t="shared" ref="A9:A32" si="22">+IF(AL9&gt;0,+IF(AL9=AL8,A8,AP9)," ")</f>
        <v>2</v>
      </c>
      <c r="B9" s="26" t="s">
        <v>414</v>
      </c>
      <c r="C9" s="61" t="s">
        <v>415</v>
      </c>
      <c r="D9" s="179">
        <v>40840</v>
      </c>
      <c r="E9" s="389" t="str">
        <f t="shared" si="1"/>
        <v>INF D</v>
      </c>
      <c r="F9" s="190"/>
      <c r="G9" s="190"/>
      <c r="H9" s="190">
        <v>84</v>
      </c>
      <c r="I9" s="190">
        <v>19.2</v>
      </c>
      <c r="J9" s="190">
        <v>14.4</v>
      </c>
      <c r="K9" s="190"/>
      <c r="L9" s="190">
        <v>24</v>
      </c>
      <c r="M9" s="190"/>
      <c r="N9" s="190">
        <v>525</v>
      </c>
      <c r="O9" s="190"/>
      <c r="P9" s="190"/>
      <c r="Q9" s="190">
        <v>63</v>
      </c>
      <c r="R9" s="190"/>
      <c r="S9" s="190"/>
      <c r="T9" s="190">
        <v>52.5</v>
      </c>
      <c r="U9" s="190"/>
      <c r="V9" s="160">
        <f t="shared" si="2"/>
        <v>7</v>
      </c>
      <c r="W9" s="143">
        <f t="shared" si="3"/>
        <v>0</v>
      </c>
      <c r="X9" s="143">
        <f t="shared" si="4"/>
        <v>36.96</v>
      </c>
      <c r="Y9" s="143">
        <f t="shared" si="5"/>
        <v>8.4480000000000004</v>
      </c>
      <c r="Z9" s="143">
        <f t="shared" si="6"/>
        <v>7.3440000000000003</v>
      </c>
      <c r="AA9" s="143">
        <f t="shared" si="7"/>
        <v>0</v>
      </c>
      <c r="AB9" s="143">
        <f t="shared" si="8"/>
        <v>12.24</v>
      </c>
      <c r="AC9" s="143">
        <f t="shared" si="9"/>
        <v>0</v>
      </c>
      <c r="AD9" s="143">
        <f t="shared" si="10"/>
        <v>378</v>
      </c>
      <c r="AE9" s="143">
        <f t="shared" si="11"/>
        <v>0</v>
      </c>
      <c r="AF9" s="143">
        <f t="shared" si="12"/>
        <v>0</v>
      </c>
      <c r="AG9" s="143">
        <f t="shared" si="13"/>
        <v>54.18</v>
      </c>
      <c r="AH9" s="143">
        <f t="shared" si="14"/>
        <v>0</v>
      </c>
      <c r="AI9" s="143">
        <f t="shared" si="15"/>
        <v>0</v>
      </c>
      <c r="AJ9" s="143">
        <f t="shared" si="16"/>
        <v>52.5</v>
      </c>
      <c r="AK9" s="143">
        <f t="shared" si="17"/>
        <v>0</v>
      </c>
      <c r="AL9" s="135">
        <f t="shared" si="18"/>
        <v>549.67200000000003</v>
      </c>
      <c r="AM9" s="160">
        <f t="shared" si="19"/>
        <v>7</v>
      </c>
      <c r="AN9" s="29" t="str">
        <f t="shared" si="20"/>
        <v>ISABELLA MARTINEZ</v>
      </c>
      <c r="AO9" s="76" t="str">
        <f t="shared" si="21"/>
        <v>lsGC</v>
      </c>
      <c r="AP9" s="9">
        <v>2</v>
      </c>
    </row>
    <row r="10" spans="1:45" x14ac:dyDescent="0.2">
      <c r="A10" s="75">
        <f t="shared" si="22"/>
        <v>3</v>
      </c>
      <c r="B10" s="26" t="s">
        <v>418</v>
      </c>
      <c r="C10" s="61" t="s">
        <v>415</v>
      </c>
      <c r="D10" s="179">
        <v>40647</v>
      </c>
      <c r="E10" s="389" t="str">
        <f t="shared" si="1"/>
        <v>INF D</v>
      </c>
      <c r="F10" s="190"/>
      <c r="G10" s="190">
        <v>84</v>
      </c>
      <c r="H10" s="190">
        <v>126</v>
      </c>
      <c r="I10" s="190"/>
      <c r="J10" s="190">
        <v>96</v>
      </c>
      <c r="K10" s="190"/>
      <c r="L10" s="190"/>
      <c r="M10" s="190"/>
      <c r="N10" s="190"/>
      <c r="O10" s="190">
        <v>192</v>
      </c>
      <c r="P10" s="190"/>
      <c r="Q10" s="190">
        <v>126</v>
      </c>
      <c r="R10" s="190"/>
      <c r="S10" s="190"/>
      <c r="T10" s="190">
        <v>126</v>
      </c>
      <c r="U10" s="190"/>
      <c r="V10" s="160">
        <f t="shared" si="2"/>
        <v>6</v>
      </c>
      <c r="W10" s="233">
        <f t="shared" si="3"/>
        <v>31.08</v>
      </c>
      <c r="X10" s="233">
        <f t="shared" si="4"/>
        <v>55.44</v>
      </c>
      <c r="Y10" s="233">
        <f t="shared" si="5"/>
        <v>0</v>
      </c>
      <c r="Z10" s="233">
        <f t="shared" si="6"/>
        <v>48.96</v>
      </c>
      <c r="AA10" s="233">
        <f t="shared" si="7"/>
        <v>0</v>
      </c>
      <c r="AB10" s="233">
        <f t="shared" si="8"/>
        <v>0</v>
      </c>
      <c r="AC10" s="233">
        <f t="shared" si="9"/>
        <v>0</v>
      </c>
      <c r="AD10" s="233">
        <f t="shared" si="10"/>
        <v>0</v>
      </c>
      <c r="AE10" s="233">
        <f t="shared" si="11"/>
        <v>151.68</v>
      </c>
      <c r="AF10" s="233">
        <f t="shared" si="12"/>
        <v>0</v>
      </c>
      <c r="AG10" s="233">
        <f t="shared" si="13"/>
        <v>108.36</v>
      </c>
      <c r="AH10" s="233">
        <f t="shared" si="14"/>
        <v>0</v>
      </c>
      <c r="AI10" s="233">
        <f t="shared" si="15"/>
        <v>0</v>
      </c>
      <c r="AJ10" s="233">
        <f t="shared" si="16"/>
        <v>126</v>
      </c>
      <c r="AK10" s="233">
        <f t="shared" si="17"/>
        <v>0</v>
      </c>
      <c r="AL10" s="97">
        <f t="shared" si="18"/>
        <v>521.52</v>
      </c>
      <c r="AM10" s="160">
        <f t="shared" si="19"/>
        <v>6</v>
      </c>
      <c r="AN10" s="29" t="str">
        <f t="shared" si="20"/>
        <v>MICHELLE FRIAS</v>
      </c>
      <c r="AO10" s="76" t="str">
        <f t="shared" si="21"/>
        <v>lsGC</v>
      </c>
      <c r="AP10" s="9">
        <v>3</v>
      </c>
    </row>
    <row r="11" spans="1:45" x14ac:dyDescent="0.2">
      <c r="A11" s="75">
        <f t="shared" si="22"/>
        <v>4</v>
      </c>
      <c r="B11" s="26" t="s">
        <v>416</v>
      </c>
      <c r="C11" s="61" t="s">
        <v>109</v>
      </c>
      <c r="D11" s="179">
        <v>40728</v>
      </c>
      <c r="E11" s="389" t="str">
        <f t="shared" si="1"/>
        <v>INF D</v>
      </c>
      <c r="F11" s="190">
        <v>160</v>
      </c>
      <c r="G11" s="190">
        <v>63</v>
      </c>
      <c r="H11" s="190"/>
      <c r="I11" s="190">
        <v>96</v>
      </c>
      <c r="J11" s="190">
        <v>72</v>
      </c>
      <c r="K11" s="190"/>
      <c r="L11" s="190">
        <v>130</v>
      </c>
      <c r="M11" s="190"/>
      <c r="N11" s="190">
        <v>136</v>
      </c>
      <c r="O11" s="190"/>
      <c r="P11" s="190"/>
      <c r="Q11" s="190"/>
      <c r="R11" s="190">
        <v>96</v>
      </c>
      <c r="S11" s="190">
        <v>110</v>
      </c>
      <c r="T11" s="190"/>
      <c r="U11" s="190"/>
      <c r="V11" s="160">
        <f t="shared" si="2"/>
        <v>8</v>
      </c>
      <c r="W11" s="233">
        <f t="shared" si="3"/>
        <v>23.31</v>
      </c>
      <c r="X11" s="233">
        <f t="shared" si="4"/>
        <v>0</v>
      </c>
      <c r="Y11" s="233">
        <f t="shared" si="5"/>
        <v>42.24</v>
      </c>
      <c r="Z11" s="233">
        <f t="shared" si="6"/>
        <v>36.72</v>
      </c>
      <c r="AA11" s="233">
        <f t="shared" si="7"/>
        <v>0</v>
      </c>
      <c r="AB11" s="233">
        <f t="shared" si="8"/>
        <v>66.3</v>
      </c>
      <c r="AC11" s="233">
        <f t="shared" si="9"/>
        <v>0</v>
      </c>
      <c r="AD11" s="233">
        <f t="shared" si="10"/>
        <v>97.92</v>
      </c>
      <c r="AE11" s="233">
        <f t="shared" si="11"/>
        <v>0</v>
      </c>
      <c r="AF11" s="233">
        <f t="shared" si="12"/>
        <v>0</v>
      </c>
      <c r="AG11" s="233">
        <f t="shared" si="13"/>
        <v>0</v>
      </c>
      <c r="AH11" s="233">
        <f t="shared" si="14"/>
        <v>89.28</v>
      </c>
      <c r="AI11" s="233">
        <f t="shared" si="15"/>
        <v>102.30000000000001</v>
      </c>
      <c r="AJ11" s="233">
        <f t="shared" si="16"/>
        <v>0</v>
      </c>
      <c r="AK11" s="233">
        <f t="shared" si="17"/>
        <v>0</v>
      </c>
      <c r="AL11" s="97">
        <f t="shared" si="18"/>
        <v>458.07</v>
      </c>
      <c r="AM11" s="160">
        <f t="shared" si="19"/>
        <v>8</v>
      </c>
      <c r="AN11" s="29" t="str">
        <f t="shared" si="20"/>
        <v>REBECA RUIZ DE AZUA</v>
      </c>
      <c r="AO11" s="76" t="str">
        <f t="shared" si="21"/>
        <v>VAGC</v>
      </c>
      <c r="AP11" s="9">
        <v>4</v>
      </c>
    </row>
    <row r="12" spans="1:45" x14ac:dyDescent="0.2">
      <c r="A12" s="75">
        <f t="shared" si="22"/>
        <v>5</v>
      </c>
      <c r="B12" s="270" t="s">
        <v>417</v>
      </c>
      <c r="C12" s="271" t="s">
        <v>132</v>
      </c>
      <c r="D12" s="397">
        <v>40622</v>
      </c>
      <c r="E12" s="390" t="str">
        <f t="shared" si="1"/>
        <v>INF D</v>
      </c>
      <c r="F12" s="391"/>
      <c r="G12" s="391">
        <v>52.5</v>
      </c>
      <c r="H12" s="391"/>
      <c r="I12" s="391">
        <v>48</v>
      </c>
      <c r="J12" s="391">
        <v>60</v>
      </c>
      <c r="K12" s="391"/>
      <c r="L12" s="391"/>
      <c r="M12" s="391"/>
      <c r="N12" s="391">
        <v>84</v>
      </c>
      <c r="O12" s="391">
        <v>160</v>
      </c>
      <c r="P12" s="391">
        <v>24</v>
      </c>
      <c r="Q12" s="391"/>
      <c r="R12" s="391">
        <v>48</v>
      </c>
      <c r="S12" s="391">
        <v>126</v>
      </c>
      <c r="T12" s="391"/>
      <c r="U12" s="391"/>
      <c r="V12" s="263">
        <f t="shared" si="2"/>
        <v>8</v>
      </c>
      <c r="W12" s="143">
        <f t="shared" si="3"/>
        <v>19.425000000000001</v>
      </c>
      <c r="X12" s="143">
        <f t="shared" si="4"/>
        <v>0</v>
      </c>
      <c r="Y12" s="143">
        <f t="shared" si="5"/>
        <v>21.12</v>
      </c>
      <c r="Z12" s="143">
        <f t="shared" si="6"/>
        <v>30.6</v>
      </c>
      <c r="AA12" s="143">
        <f t="shared" si="7"/>
        <v>0</v>
      </c>
      <c r="AB12" s="143">
        <f t="shared" si="8"/>
        <v>0</v>
      </c>
      <c r="AC12" s="143">
        <f t="shared" si="9"/>
        <v>0</v>
      </c>
      <c r="AD12" s="143">
        <f t="shared" si="10"/>
        <v>60.48</v>
      </c>
      <c r="AE12" s="143">
        <f t="shared" si="11"/>
        <v>126.4</v>
      </c>
      <c r="AF12" s="143">
        <f t="shared" si="12"/>
        <v>20.64</v>
      </c>
      <c r="AG12" s="143">
        <f t="shared" si="13"/>
        <v>0</v>
      </c>
      <c r="AH12" s="143">
        <f t="shared" si="14"/>
        <v>44.64</v>
      </c>
      <c r="AI12" s="143">
        <f t="shared" si="15"/>
        <v>117.18</v>
      </c>
      <c r="AJ12" s="143">
        <f t="shared" si="16"/>
        <v>0</v>
      </c>
      <c r="AK12" s="143">
        <f t="shared" si="17"/>
        <v>0</v>
      </c>
      <c r="AL12" s="262">
        <f t="shared" si="18"/>
        <v>440.48499999999996</v>
      </c>
      <c r="AM12" s="160">
        <f t="shared" si="19"/>
        <v>8</v>
      </c>
      <c r="AN12" s="29" t="str">
        <f t="shared" si="20"/>
        <v>IVANNA BELEN REVILLA</v>
      </c>
      <c r="AO12" s="76" t="str">
        <f t="shared" si="21"/>
        <v>BGC</v>
      </c>
      <c r="AP12" s="9">
        <v>5</v>
      </c>
    </row>
    <row r="13" spans="1:45" x14ac:dyDescent="0.2">
      <c r="A13" s="75">
        <f t="shared" si="22"/>
        <v>6</v>
      </c>
      <c r="B13" s="27" t="s">
        <v>419</v>
      </c>
      <c r="C13" s="61" t="s">
        <v>103</v>
      </c>
      <c r="D13" s="179">
        <v>40863</v>
      </c>
      <c r="E13" s="389" t="str">
        <f t="shared" si="1"/>
        <v>INF D</v>
      </c>
      <c r="F13" s="190"/>
      <c r="G13" s="190"/>
      <c r="H13" s="190"/>
      <c r="I13" s="190">
        <v>106</v>
      </c>
      <c r="J13" s="190">
        <v>144</v>
      </c>
      <c r="K13" s="190"/>
      <c r="L13" s="190"/>
      <c r="M13" s="190"/>
      <c r="N13" s="190"/>
      <c r="O13" s="190"/>
      <c r="P13" s="190"/>
      <c r="Q13" s="190"/>
      <c r="R13" s="190"/>
      <c r="S13" s="190">
        <v>208</v>
      </c>
      <c r="T13" s="190">
        <v>84</v>
      </c>
      <c r="U13" s="190"/>
      <c r="V13" s="160">
        <f t="shared" si="2"/>
        <v>4</v>
      </c>
      <c r="W13" s="233">
        <f t="shared" si="3"/>
        <v>0</v>
      </c>
      <c r="X13" s="233">
        <f t="shared" si="4"/>
        <v>0</v>
      </c>
      <c r="Y13" s="233">
        <f t="shared" si="5"/>
        <v>46.64</v>
      </c>
      <c r="Z13" s="233">
        <f t="shared" si="6"/>
        <v>73.44</v>
      </c>
      <c r="AA13" s="233">
        <f t="shared" si="7"/>
        <v>0</v>
      </c>
      <c r="AB13" s="233">
        <f t="shared" si="8"/>
        <v>0</v>
      </c>
      <c r="AC13" s="233">
        <f t="shared" si="9"/>
        <v>0</v>
      </c>
      <c r="AD13" s="233">
        <f t="shared" si="10"/>
        <v>0</v>
      </c>
      <c r="AE13" s="233">
        <f t="shared" si="11"/>
        <v>0</v>
      </c>
      <c r="AF13" s="233">
        <f t="shared" si="12"/>
        <v>0</v>
      </c>
      <c r="AG13" s="233">
        <f t="shared" si="13"/>
        <v>0</v>
      </c>
      <c r="AH13" s="233">
        <f t="shared" si="14"/>
        <v>0</v>
      </c>
      <c r="AI13" s="233">
        <f t="shared" si="15"/>
        <v>193.44</v>
      </c>
      <c r="AJ13" s="233">
        <f t="shared" si="16"/>
        <v>84</v>
      </c>
      <c r="AK13" s="233">
        <f t="shared" si="17"/>
        <v>0</v>
      </c>
      <c r="AL13" s="97">
        <f t="shared" si="18"/>
        <v>397.52</v>
      </c>
      <c r="AM13" s="263">
        <f t="shared" si="19"/>
        <v>4</v>
      </c>
      <c r="AN13" s="29" t="str">
        <f t="shared" si="20"/>
        <v>NICOLE ESCALERA</v>
      </c>
      <c r="AO13" s="76" t="str">
        <f t="shared" si="21"/>
        <v>IZCC</v>
      </c>
      <c r="AP13" s="9">
        <v>6</v>
      </c>
    </row>
    <row r="14" spans="1:45" x14ac:dyDescent="0.2">
      <c r="A14" s="75">
        <f t="shared" si="22"/>
        <v>7</v>
      </c>
      <c r="B14" s="301" t="s">
        <v>420</v>
      </c>
      <c r="C14" s="313" t="s">
        <v>415</v>
      </c>
      <c r="D14" s="392">
        <v>40351</v>
      </c>
      <c r="E14" s="393" t="str">
        <f t="shared" si="1"/>
        <v>INF D</v>
      </c>
      <c r="F14" s="394"/>
      <c r="G14" s="394"/>
      <c r="H14" s="394"/>
      <c r="I14" s="394"/>
      <c r="J14" s="394"/>
      <c r="K14" s="394"/>
      <c r="L14" s="394"/>
      <c r="M14" s="394"/>
      <c r="N14" s="394"/>
      <c r="O14" s="394">
        <v>286</v>
      </c>
      <c r="P14" s="394"/>
      <c r="Q14" s="394">
        <v>84</v>
      </c>
      <c r="R14" s="394"/>
      <c r="S14" s="394"/>
      <c r="T14" s="394"/>
      <c r="U14" s="394"/>
      <c r="V14" s="263">
        <f t="shared" si="2"/>
        <v>2</v>
      </c>
      <c r="W14" s="143">
        <f t="shared" si="3"/>
        <v>0</v>
      </c>
      <c r="X14" s="143">
        <f t="shared" si="4"/>
        <v>0</v>
      </c>
      <c r="Y14" s="143">
        <f t="shared" si="5"/>
        <v>0</v>
      </c>
      <c r="Z14" s="143">
        <f t="shared" si="6"/>
        <v>0</v>
      </c>
      <c r="AA14" s="143">
        <f t="shared" si="7"/>
        <v>0</v>
      </c>
      <c r="AB14" s="143">
        <f t="shared" si="8"/>
        <v>0</v>
      </c>
      <c r="AC14" s="143">
        <f t="shared" si="9"/>
        <v>0</v>
      </c>
      <c r="AD14" s="143">
        <f t="shared" si="10"/>
        <v>0</v>
      </c>
      <c r="AE14" s="143">
        <f t="shared" si="11"/>
        <v>225.94</v>
      </c>
      <c r="AF14" s="143">
        <f t="shared" si="12"/>
        <v>0</v>
      </c>
      <c r="AG14" s="143">
        <f t="shared" si="13"/>
        <v>72.239999999999995</v>
      </c>
      <c r="AH14" s="143">
        <f t="shared" si="14"/>
        <v>0</v>
      </c>
      <c r="AI14" s="143">
        <f t="shared" si="15"/>
        <v>0</v>
      </c>
      <c r="AJ14" s="143">
        <f t="shared" si="16"/>
        <v>0</v>
      </c>
      <c r="AK14" s="143">
        <f t="shared" si="17"/>
        <v>0</v>
      </c>
      <c r="AL14" s="262">
        <f t="shared" si="18"/>
        <v>298.18</v>
      </c>
      <c r="AM14" s="263">
        <f t="shared" si="19"/>
        <v>2</v>
      </c>
      <c r="AN14" s="29" t="str">
        <f t="shared" si="20"/>
        <v xml:space="preserve"> GHADIR HMADI</v>
      </c>
      <c r="AO14" s="76" t="str">
        <f t="shared" si="21"/>
        <v>lsGC</v>
      </c>
      <c r="AP14" s="9">
        <v>7</v>
      </c>
    </row>
    <row r="15" spans="1:45" x14ac:dyDescent="0.2">
      <c r="A15" s="75">
        <f t="shared" si="22"/>
        <v>8</v>
      </c>
      <c r="B15" s="260" t="s">
        <v>421</v>
      </c>
      <c r="C15" s="261" t="s">
        <v>113</v>
      </c>
      <c r="D15" s="392">
        <v>40549</v>
      </c>
      <c r="E15" s="393" t="str">
        <f t="shared" si="1"/>
        <v>INF D</v>
      </c>
      <c r="F15" s="394"/>
      <c r="G15" s="394"/>
      <c r="H15" s="394"/>
      <c r="I15" s="394">
        <v>36</v>
      </c>
      <c r="J15" s="394"/>
      <c r="K15" s="394"/>
      <c r="L15" s="394">
        <v>75</v>
      </c>
      <c r="M15" s="394"/>
      <c r="N15" s="394"/>
      <c r="O15" s="394">
        <v>64</v>
      </c>
      <c r="P15" s="394"/>
      <c r="Q15" s="394"/>
      <c r="R15" s="394">
        <v>72</v>
      </c>
      <c r="S15" s="394">
        <v>64</v>
      </c>
      <c r="T15" s="394"/>
      <c r="U15" s="394"/>
      <c r="V15" s="263">
        <f t="shared" si="2"/>
        <v>5</v>
      </c>
      <c r="W15" s="143">
        <f t="shared" si="3"/>
        <v>0</v>
      </c>
      <c r="X15" s="143">
        <f t="shared" si="4"/>
        <v>0</v>
      </c>
      <c r="Y15" s="143">
        <f t="shared" si="5"/>
        <v>15.84</v>
      </c>
      <c r="Z15" s="143">
        <f t="shared" si="6"/>
        <v>0</v>
      </c>
      <c r="AA15" s="143">
        <f t="shared" si="7"/>
        <v>0</v>
      </c>
      <c r="AB15" s="143">
        <f t="shared" si="8"/>
        <v>38.25</v>
      </c>
      <c r="AC15" s="143">
        <f t="shared" si="9"/>
        <v>0</v>
      </c>
      <c r="AD15" s="143">
        <f t="shared" si="10"/>
        <v>0</v>
      </c>
      <c r="AE15" s="143">
        <f t="shared" si="11"/>
        <v>50.56</v>
      </c>
      <c r="AF15" s="143">
        <f t="shared" si="12"/>
        <v>0</v>
      </c>
      <c r="AG15" s="143">
        <f t="shared" si="13"/>
        <v>0</v>
      </c>
      <c r="AH15" s="143">
        <f t="shared" si="14"/>
        <v>66.960000000000008</v>
      </c>
      <c r="AI15" s="143">
        <f t="shared" si="15"/>
        <v>59.52</v>
      </c>
      <c r="AJ15" s="143">
        <f t="shared" si="16"/>
        <v>0</v>
      </c>
      <c r="AK15" s="143">
        <f t="shared" si="17"/>
        <v>0</v>
      </c>
      <c r="AL15" s="262">
        <f t="shared" si="18"/>
        <v>231.13000000000002</v>
      </c>
      <c r="AM15" s="263">
        <f t="shared" si="19"/>
        <v>5</v>
      </c>
      <c r="AN15" s="29" t="str">
        <f t="shared" si="20"/>
        <v>SOFIA GARCIA</v>
      </c>
      <c r="AO15" s="76" t="str">
        <f t="shared" si="21"/>
        <v>LCC</v>
      </c>
      <c r="AP15" s="9">
        <v>8</v>
      </c>
    </row>
    <row r="16" spans="1:45" x14ac:dyDescent="0.2">
      <c r="A16" s="75">
        <f t="shared" si="22"/>
        <v>9</v>
      </c>
      <c r="B16" s="260" t="s">
        <v>422</v>
      </c>
      <c r="C16" s="261" t="s">
        <v>132</v>
      </c>
      <c r="D16" s="395">
        <v>40368</v>
      </c>
      <c r="E16" s="393" t="str">
        <f t="shared" si="1"/>
        <v>INF D</v>
      </c>
      <c r="F16" s="394"/>
      <c r="G16" s="394"/>
      <c r="H16" s="394"/>
      <c r="I16" s="394">
        <v>60</v>
      </c>
      <c r="J16" s="394">
        <v>24</v>
      </c>
      <c r="K16" s="394"/>
      <c r="L16" s="394"/>
      <c r="M16" s="394"/>
      <c r="N16" s="394"/>
      <c r="O16" s="394">
        <v>160</v>
      </c>
      <c r="P16" s="394"/>
      <c r="Q16" s="394"/>
      <c r="R16" s="394"/>
      <c r="S16" s="394">
        <v>32</v>
      </c>
      <c r="T16" s="394"/>
      <c r="U16" s="394"/>
      <c r="V16" s="263">
        <f t="shared" si="2"/>
        <v>4</v>
      </c>
      <c r="W16" s="143">
        <f t="shared" si="3"/>
        <v>0</v>
      </c>
      <c r="X16" s="143">
        <f t="shared" si="4"/>
        <v>0</v>
      </c>
      <c r="Y16" s="143">
        <f t="shared" si="5"/>
        <v>26.4</v>
      </c>
      <c r="Z16" s="143">
        <f t="shared" si="6"/>
        <v>12.24</v>
      </c>
      <c r="AA16" s="143">
        <f t="shared" si="7"/>
        <v>0</v>
      </c>
      <c r="AB16" s="143">
        <f t="shared" si="8"/>
        <v>0</v>
      </c>
      <c r="AC16" s="143">
        <f t="shared" si="9"/>
        <v>0</v>
      </c>
      <c r="AD16" s="143">
        <f t="shared" si="10"/>
        <v>0</v>
      </c>
      <c r="AE16" s="143">
        <f t="shared" si="11"/>
        <v>126.4</v>
      </c>
      <c r="AF16" s="143">
        <f t="shared" si="12"/>
        <v>0</v>
      </c>
      <c r="AG16" s="143">
        <f t="shared" si="13"/>
        <v>0</v>
      </c>
      <c r="AH16" s="143">
        <f t="shared" si="14"/>
        <v>0</v>
      </c>
      <c r="AI16" s="143">
        <f t="shared" si="15"/>
        <v>29.76</v>
      </c>
      <c r="AJ16" s="143">
        <f t="shared" si="16"/>
        <v>0</v>
      </c>
      <c r="AK16" s="143">
        <f t="shared" si="17"/>
        <v>0</v>
      </c>
      <c r="AL16" s="262">
        <f t="shared" si="18"/>
        <v>194.8</v>
      </c>
      <c r="AM16" s="263">
        <f t="shared" si="19"/>
        <v>4</v>
      </c>
      <c r="AN16" s="29" t="str">
        <f t="shared" si="20"/>
        <v>MARCELA SAAVEDRA</v>
      </c>
      <c r="AO16" s="76" t="str">
        <f t="shared" si="21"/>
        <v>BGC</v>
      </c>
      <c r="AP16" s="9">
        <v>9</v>
      </c>
    </row>
    <row r="17" spans="1:42" x14ac:dyDescent="0.2">
      <c r="A17" s="75">
        <f t="shared" si="22"/>
        <v>10</v>
      </c>
      <c r="B17" s="26" t="s">
        <v>423</v>
      </c>
      <c r="C17" s="61" t="s">
        <v>109</v>
      </c>
      <c r="D17" s="179">
        <v>40192</v>
      </c>
      <c r="E17" s="389" t="str">
        <f t="shared" si="1"/>
        <v>INF D</v>
      </c>
      <c r="F17" s="190"/>
      <c r="G17" s="190"/>
      <c r="H17" s="190"/>
      <c r="I17" s="190"/>
      <c r="J17" s="190"/>
      <c r="K17" s="190">
        <v>60</v>
      </c>
      <c r="L17" s="190"/>
      <c r="M17" s="190"/>
      <c r="N17" s="190"/>
      <c r="O17" s="190">
        <v>51.2</v>
      </c>
      <c r="P17" s="190"/>
      <c r="Q17" s="190"/>
      <c r="R17" s="190">
        <v>70</v>
      </c>
      <c r="S17" s="190">
        <v>19.2</v>
      </c>
      <c r="T17" s="190"/>
      <c r="U17" s="190"/>
      <c r="V17" s="263">
        <f t="shared" si="2"/>
        <v>4</v>
      </c>
      <c r="W17" s="143">
        <f t="shared" si="3"/>
        <v>0</v>
      </c>
      <c r="X17" s="143">
        <f t="shared" si="4"/>
        <v>0</v>
      </c>
      <c r="Y17" s="143">
        <f t="shared" si="5"/>
        <v>0</v>
      </c>
      <c r="Z17" s="143">
        <f t="shared" si="6"/>
        <v>0</v>
      </c>
      <c r="AA17" s="143">
        <f t="shared" si="7"/>
        <v>30.6</v>
      </c>
      <c r="AB17" s="143">
        <f t="shared" si="8"/>
        <v>0</v>
      </c>
      <c r="AC17" s="143">
        <f t="shared" si="9"/>
        <v>0</v>
      </c>
      <c r="AD17" s="143">
        <f t="shared" si="10"/>
        <v>0</v>
      </c>
      <c r="AE17" s="143">
        <f t="shared" si="11"/>
        <v>40.448000000000008</v>
      </c>
      <c r="AF17" s="143">
        <f t="shared" si="12"/>
        <v>0</v>
      </c>
      <c r="AG17" s="143">
        <f t="shared" si="13"/>
        <v>0</v>
      </c>
      <c r="AH17" s="143">
        <f t="shared" si="14"/>
        <v>65.100000000000009</v>
      </c>
      <c r="AI17" s="143">
        <f t="shared" si="15"/>
        <v>17.856000000000002</v>
      </c>
      <c r="AJ17" s="143">
        <f t="shared" si="16"/>
        <v>0</v>
      </c>
      <c r="AK17" s="143">
        <f t="shared" si="17"/>
        <v>0</v>
      </c>
      <c r="AL17" s="135">
        <f t="shared" si="18"/>
        <v>154.00400000000002</v>
      </c>
      <c r="AM17" s="160">
        <f t="shared" si="19"/>
        <v>4</v>
      </c>
      <c r="AN17" s="29" t="str">
        <f t="shared" si="20"/>
        <v>IRENE MARTINEZ</v>
      </c>
      <c r="AO17" s="76" t="str">
        <f t="shared" si="21"/>
        <v>VAGC</v>
      </c>
      <c r="AP17" s="9">
        <v>10</v>
      </c>
    </row>
    <row r="18" spans="1:42" x14ac:dyDescent="0.2">
      <c r="A18" s="16">
        <f t="shared" si="22"/>
        <v>11</v>
      </c>
      <c r="B18" s="260" t="s">
        <v>424</v>
      </c>
      <c r="C18" s="261" t="s">
        <v>105</v>
      </c>
      <c r="D18" s="392">
        <v>40179</v>
      </c>
      <c r="E18" s="390" t="str">
        <f t="shared" si="1"/>
        <v>INF D</v>
      </c>
      <c r="F18" s="394"/>
      <c r="G18" s="394"/>
      <c r="H18" s="394"/>
      <c r="I18" s="394"/>
      <c r="J18" s="394">
        <v>48</v>
      </c>
      <c r="K18" s="394"/>
      <c r="L18" s="394">
        <v>90</v>
      </c>
      <c r="M18" s="394"/>
      <c r="N18" s="394"/>
      <c r="O18" s="394">
        <v>25.6</v>
      </c>
      <c r="P18" s="394"/>
      <c r="Q18" s="394"/>
      <c r="R18" s="394"/>
      <c r="S18" s="394">
        <v>48</v>
      </c>
      <c r="T18" s="394"/>
      <c r="U18" s="394"/>
      <c r="V18" s="263">
        <f t="shared" si="2"/>
        <v>4</v>
      </c>
      <c r="W18" s="143">
        <f t="shared" si="3"/>
        <v>0</v>
      </c>
      <c r="X18" s="143">
        <f t="shared" si="4"/>
        <v>0</v>
      </c>
      <c r="Y18" s="143">
        <f t="shared" si="5"/>
        <v>0</v>
      </c>
      <c r="Z18" s="143">
        <f t="shared" si="6"/>
        <v>24.48</v>
      </c>
      <c r="AA18" s="143">
        <f t="shared" si="7"/>
        <v>0</v>
      </c>
      <c r="AB18" s="143">
        <f t="shared" si="8"/>
        <v>45.9</v>
      </c>
      <c r="AC18" s="143">
        <f t="shared" si="9"/>
        <v>0</v>
      </c>
      <c r="AD18" s="143">
        <f t="shared" si="10"/>
        <v>0</v>
      </c>
      <c r="AE18" s="143">
        <f t="shared" si="11"/>
        <v>20.224000000000004</v>
      </c>
      <c r="AF18" s="143">
        <f t="shared" si="12"/>
        <v>0</v>
      </c>
      <c r="AG18" s="143">
        <f t="shared" si="13"/>
        <v>0</v>
      </c>
      <c r="AH18" s="143">
        <f t="shared" si="14"/>
        <v>0</v>
      </c>
      <c r="AI18" s="143">
        <f t="shared" si="15"/>
        <v>44.64</v>
      </c>
      <c r="AJ18" s="143">
        <f t="shared" si="16"/>
        <v>0</v>
      </c>
      <c r="AK18" s="143">
        <f t="shared" si="17"/>
        <v>0</v>
      </c>
      <c r="AL18" s="262">
        <f t="shared" si="18"/>
        <v>135.244</v>
      </c>
      <c r="AM18" s="263">
        <f t="shared" si="19"/>
        <v>4</v>
      </c>
      <c r="AN18" s="29" t="str">
        <f t="shared" si="20"/>
        <v>MARTINA CELIS ESPINOZA</v>
      </c>
      <c r="AO18" s="76" t="str">
        <f t="shared" si="21"/>
        <v>GCC</v>
      </c>
      <c r="AP18" s="9">
        <v>11</v>
      </c>
    </row>
    <row r="19" spans="1:42" x14ac:dyDescent="0.2">
      <c r="A19" s="16">
        <f t="shared" si="22"/>
        <v>12</v>
      </c>
      <c r="B19" s="260" t="s">
        <v>426</v>
      </c>
      <c r="C19" s="261" t="s">
        <v>107</v>
      </c>
      <c r="D19" s="396">
        <v>40798</v>
      </c>
      <c r="E19" s="390" t="str">
        <f t="shared" si="1"/>
        <v>INF D</v>
      </c>
      <c r="F19" s="394"/>
      <c r="G19" s="394"/>
      <c r="H19" s="394"/>
      <c r="I19" s="394"/>
      <c r="J19" s="394"/>
      <c r="K19" s="394"/>
      <c r="L19" s="394"/>
      <c r="M19" s="394">
        <v>168</v>
      </c>
      <c r="N19" s="394"/>
      <c r="O19" s="394"/>
      <c r="P19" s="394"/>
      <c r="Q19" s="394"/>
      <c r="R19" s="394"/>
      <c r="S19" s="394"/>
      <c r="T19" s="394"/>
      <c r="U19" s="394"/>
      <c r="V19" s="263">
        <f t="shared" si="2"/>
        <v>1</v>
      </c>
      <c r="W19" s="143">
        <f t="shared" si="3"/>
        <v>0</v>
      </c>
      <c r="X19" s="143">
        <f t="shared" si="4"/>
        <v>0</v>
      </c>
      <c r="Y19" s="143">
        <f t="shared" si="5"/>
        <v>0</v>
      </c>
      <c r="Z19" s="143">
        <f t="shared" si="6"/>
        <v>0</v>
      </c>
      <c r="AA19" s="143">
        <f t="shared" si="7"/>
        <v>0</v>
      </c>
      <c r="AB19" s="143">
        <f t="shared" si="8"/>
        <v>0</v>
      </c>
      <c r="AC19" s="143">
        <f t="shared" si="9"/>
        <v>120.96</v>
      </c>
      <c r="AD19" s="143">
        <f t="shared" si="10"/>
        <v>0</v>
      </c>
      <c r="AE19" s="143">
        <f t="shared" si="11"/>
        <v>0</v>
      </c>
      <c r="AF19" s="143">
        <f t="shared" si="12"/>
        <v>0</v>
      </c>
      <c r="AG19" s="143">
        <f t="shared" si="13"/>
        <v>0</v>
      </c>
      <c r="AH19" s="143">
        <f t="shared" si="14"/>
        <v>0</v>
      </c>
      <c r="AI19" s="143">
        <f t="shared" si="15"/>
        <v>0</v>
      </c>
      <c r="AJ19" s="143">
        <f t="shared" si="16"/>
        <v>0</v>
      </c>
      <c r="AK19" s="143">
        <f t="shared" si="17"/>
        <v>0</v>
      </c>
      <c r="AL19" s="262">
        <f t="shared" si="18"/>
        <v>120.96</v>
      </c>
      <c r="AM19" s="263">
        <f t="shared" si="19"/>
        <v>1</v>
      </c>
      <c r="AN19" s="29" t="str">
        <f t="shared" si="20"/>
        <v>LUCIA QUINTANA</v>
      </c>
      <c r="AO19" s="76" t="str">
        <f t="shared" si="21"/>
        <v>FVG</v>
      </c>
      <c r="AP19" s="9">
        <v>12</v>
      </c>
    </row>
    <row r="20" spans="1:42" x14ac:dyDescent="0.2">
      <c r="A20" s="16">
        <f t="shared" si="22"/>
        <v>13</v>
      </c>
      <c r="B20" s="260" t="s">
        <v>425</v>
      </c>
      <c r="C20" s="261" t="s">
        <v>105</v>
      </c>
      <c r="D20" s="396">
        <v>40310</v>
      </c>
      <c r="E20" s="390" t="str">
        <f t="shared" si="1"/>
        <v>INF D</v>
      </c>
      <c r="F20" s="394">
        <v>120</v>
      </c>
      <c r="G20" s="394"/>
      <c r="H20" s="394"/>
      <c r="I20" s="394"/>
      <c r="J20" s="394">
        <v>36</v>
      </c>
      <c r="K20" s="394"/>
      <c r="L20" s="394"/>
      <c r="M20" s="394"/>
      <c r="N20" s="394">
        <v>63</v>
      </c>
      <c r="O20" s="394">
        <v>38.4</v>
      </c>
      <c r="P20" s="394"/>
      <c r="Q20" s="394"/>
      <c r="R20" s="394"/>
      <c r="S20" s="394">
        <v>25.8</v>
      </c>
      <c r="T20" s="394"/>
      <c r="U20" s="394"/>
      <c r="V20" s="263">
        <f t="shared" si="2"/>
        <v>5</v>
      </c>
      <c r="W20" s="143">
        <f t="shared" si="3"/>
        <v>0</v>
      </c>
      <c r="X20" s="143">
        <f t="shared" si="4"/>
        <v>0</v>
      </c>
      <c r="Y20" s="143">
        <f t="shared" si="5"/>
        <v>0</v>
      </c>
      <c r="Z20" s="143">
        <f t="shared" si="6"/>
        <v>18.36</v>
      </c>
      <c r="AA20" s="143">
        <f t="shared" si="7"/>
        <v>0</v>
      </c>
      <c r="AB20" s="143">
        <f t="shared" si="8"/>
        <v>0</v>
      </c>
      <c r="AC20" s="143">
        <f t="shared" si="9"/>
        <v>0</v>
      </c>
      <c r="AD20" s="143">
        <f t="shared" si="10"/>
        <v>45.36</v>
      </c>
      <c r="AE20" s="143">
        <f t="shared" si="11"/>
        <v>30.335999999999999</v>
      </c>
      <c r="AF20" s="143">
        <f t="shared" si="12"/>
        <v>0</v>
      </c>
      <c r="AG20" s="143">
        <f t="shared" si="13"/>
        <v>0</v>
      </c>
      <c r="AH20" s="143">
        <f t="shared" si="14"/>
        <v>0</v>
      </c>
      <c r="AI20" s="143">
        <f t="shared" si="15"/>
        <v>23.994000000000003</v>
      </c>
      <c r="AJ20" s="143">
        <f t="shared" si="16"/>
        <v>0</v>
      </c>
      <c r="AK20" s="143">
        <f t="shared" si="17"/>
        <v>0</v>
      </c>
      <c r="AL20" s="262">
        <f t="shared" si="18"/>
        <v>118.05</v>
      </c>
      <c r="AM20" s="263">
        <f t="shared" si="19"/>
        <v>5</v>
      </c>
      <c r="AN20" s="29" t="str">
        <f t="shared" si="20"/>
        <v>FIORELLA HERNANDEZ</v>
      </c>
      <c r="AO20" s="76" t="str">
        <f t="shared" si="21"/>
        <v>GCC</v>
      </c>
      <c r="AP20" s="9">
        <v>13</v>
      </c>
    </row>
    <row r="21" spans="1:42" x14ac:dyDescent="0.2">
      <c r="A21" s="16">
        <f t="shared" si="22"/>
        <v>14</v>
      </c>
      <c r="B21" s="270" t="s">
        <v>427</v>
      </c>
      <c r="C21" s="271" t="s">
        <v>132</v>
      </c>
      <c r="D21" s="397">
        <v>40311</v>
      </c>
      <c r="E21" s="390" t="str">
        <f t="shared" si="1"/>
        <v>INF D</v>
      </c>
      <c r="F21" s="391"/>
      <c r="G21" s="391"/>
      <c r="H21" s="391"/>
      <c r="I21" s="391">
        <v>24</v>
      </c>
      <c r="J21" s="391">
        <v>19.2</v>
      </c>
      <c r="K21" s="391"/>
      <c r="L21" s="391"/>
      <c r="M21" s="391"/>
      <c r="N21" s="391"/>
      <c r="O21" s="391">
        <v>96</v>
      </c>
      <c r="P21" s="391"/>
      <c r="Q21" s="391"/>
      <c r="R21" s="391"/>
      <c r="S21" s="391">
        <v>9.6</v>
      </c>
      <c r="T21" s="391"/>
      <c r="U21" s="391"/>
      <c r="V21" s="263">
        <f t="shared" si="2"/>
        <v>4</v>
      </c>
      <c r="W21" s="143">
        <f t="shared" si="3"/>
        <v>0</v>
      </c>
      <c r="X21" s="143">
        <f t="shared" si="4"/>
        <v>0</v>
      </c>
      <c r="Y21" s="143">
        <f t="shared" si="5"/>
        <v>10.56</v>
      </c>
      <c r="Z21" s="143">
        <f t="shared" si="6"/>
        <v>9.7919999999999998</v>
      </c>
      <c r="AA21" s="143">
        <f t="shared" si="7"/>
        <v>0</v>
      </c>
      <c r="AB21" s="143">
        <f t="shared" si="8"/>
        <v>0</v>
      </c>
      <c r="AC21" s="143">
        <f t="shared" si="9"/>
        <v>0</v>
      </c>
      <c r="AD21" s="143">
        <f t="shared" si="10"/>
        <v>0</v>
      </c>
      <c r="AE21" s="143">
        <f t="shared" si="11"/>
        <v>75.84</v>
      </c>
      <c r="AF21" s="143">
        <f t="shared" si="12"/>
        <v>0</v>
      </c>
      <c r="AG21" s="143">
        <f t="shared" si="13"/>
        <v>0</v>
      </c>
      <c r="AH21" s="143">
        <f t="shared" si="14"/>
        <v>0</v>
      </c>
      <c r="AI21" s="143">
        <f t="shared" si="15"/>
        <v>8.9280000000000008</v>
      </c>
      <c r="AJ21" s="143">
        <f t="shared" si="16"/>
        <v>0</v>
      </c>
      <c r="AK21" s="143">
        <f t="shared" si="17"/>
        <v>0</v>
      </c>
      <c r="AL21" s="262">
        <f t="shared" si="18"/>
        <v>105.12</v>
      </c>
      <c r="AM21" s="263">
        <f t="shared" si="19"/>
        <v>4</v>
      </c>
      <c r="AN21" s="29" t="str">
        <f t="shared" si="20"/>
        <v>ANA I ZAPATA</v>
      </c>
      <c r="AO21" s="76" t="str">
        <f t="shared" si="21"/>
        <v>BGC</v>
      </c>
      <c r="AP21" s="9">
        <v>14</v>
      </c>
    </row>
    <row r="22" spans="1:42" x14ac:dyDescent="0.2">
      <c r="A22" s="16">
        <f t="shared" si="22"/>
        <v>15</v>
      </c>
      <c r="B22" s="270" t="s">
        <v>444</v>
      </c>
      <c r="C22" s="271" t="s">
        <v>152</v>
      </c>
      <c r="D22" s="397">
        <v>40260</v>
      </c>
      <c r="E22" s="390" t="str">
        <f t="shared" si="1"/>
        <v>INF D</v>
      </c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>
        <v>63</v>
      </c>
      <c r="U22" s="391"/>
      <c r="V22" s="263">
        <f t="shared" si="2"/>
        <v>1</v>
      </c>
      <c r="W22" s="143">
        <f t="shared" si="3"/>
        <v>0</v>
      </c>
      <c r="X22" s="143">
        <f t="shared" si="4"/>
        <v>0</v>
      </c>
      <c r="Y22" s="143">
        <f t="shared" si="5"/>
        <v>0</v>
      </c>
      <c r="Z22" s="143">
        <f t="shared" si="6"/>
        <v>0</v>
      </c>
      <c r="AA22" s="143">
        <f t="shared" si="7"/>
        <v>0</v>
      </c>
      <c r="AB22" s="143">
        <f t="shared" si="8"/>
        <v>0</v>
      </c>
      <c r="AC22" s="143">
        <f t="shared" si="9"/>
        <v>0</v>
      </c>
      <c r="AD22" s="143">
        <f t="shared" si="10"/>
        <v>0</v>
      </c>
      <c r="AE22" s="143">
        <f t="shared" si="11"/>
        <v>0</v>
      </c>
      <c r="AF22" s="143">
        <f t="shared" si="12"/>
        <v>0</v>
      </c>
      <c r="AG22" s="143">
        <f t="shared" si="13"/>
        <v>0</v>
      </c>
      <c r="AH22" s="143">
        <f t="shared" si="14"/>
        <v>0</v>
      </c>
      <c r="AI22" s="143">
        <f t="shared" si="15"/>
        <v>0</v>
      </c>
      <c r="AJ22" s="143">
        <f t="shared" si="16"/>
        <v>63</v>
      </c>
      <c r="AK22" s="143">
        <f t="shared" si="17"/>
        <v>0</v>
      </c>
      <c r="AL22" s="262">
        <f t="shared" si="18"/>
        <v>63</v>
      </c>
      <c r="AM22" s="160">
        <f t="shared" si="19"/>
        <v>1</v>
      </c>
      <c r="AN22" s="29" t="str">
        <f t="shared" si="20"/>
        <v>LAURA MARIN</v>
      </c>
      <c r="AO22" s="76" t="str">
        <f t="shared" si="21"/>
        <v>CGC</v>
      </c>
      <c r="AP22" s="9">
        <v>15</v>
      </c>
    </row>
    <row r="23" spans="1:42" x14ac:dyDescent="0.2">
      <c r="A23" s="16">
        <f t="shared" si="22"/>
        <v>16</v>
      </c>
      <c r="B23" s="264" t="s">
        <v>428</v>
      </c>
      <c r="C23" s="265"/>
      <c r="D23" s="399">
        <v>40857</v>
      </c>
      <c r="E23" s="393" t="str">
        <f t="shared" si="1"/>
        <v>INF D</v>
      </c>
      <c r="F23" s="400"/>
      <c r="G23" s="400"/>
      <c r="H23" s="400"/>
      <c r="I23" s="400"/>
      <c r="J23" s="400"/>
      <c r="K23" s="400"/>
      <c r="L23" s="400">
        <v>45</v>
      </c>
      <c r="M23" s="400"/>
      <c r="N23" s="400"/>
      <c r="O23" s="400"/>
      <c r="P23" s="400"/>
      <c r="Q23" s="400"/>
      <c r="R23" s="400">
        <v>24</v>
      </c>
      <c r="S23" s="400"/>
      <c r="T23" s="400"/>
      <c r="U23" s="400"/>
      <c r="V23" s="263">
        <f t="shared" si="2"/>
        <v>2</v>
      </c>
      <c r="W23" s="144">
        <f t="shared" si="3"/>
        <v>0</v>
      </c>
      <c r="X23" s="144">
        <f t="shared" si="4"/>
        <v>0</v>
      </c>
      <c r="Y23" s="144">
        <f t="shared" si="5"/>
        <v>0</v>
      </c>
      <c r="Z23" s="144">
        <f t="shared" si="6"/>
        <v>0</v>
      </c>
      <c r="AA23" s="144">
        <f t="shared" si="7"/>
        <v>0</v>
      </c>
      <c r="AB23" s="144">
        <f t="shared" si="8"/>
        <v>22.95</v>
      </c>
      <c r="AC23" s="144">
        <f t="shared" si="9"/>
        <v>0</v>
      </c>
      <c r="AD23" s="144">
        <f t="shared" si="10"/>
        <v>0</v>
      </c>
      <c r="AE23" s="144">
        <f t="shared" si="11"/>
        <v>0</v>
      </c>
      <c r="AF23" s="144">
        <f t="shared" si="12"/>
        <v>0</v>
      </c>
      <c r="AG23" s="144">
        <f t="shared" si="13"/>
        <v>0</v>
      </c>
      <c r="AH23" s="144">
        <f t="shared" si="14"/>
        <v>22.32</v>
      </c>
      <c r="AI23" s="144">
        <f t="shared" si="15"/>
        <v>0</v>
      </c>
      <c r="AJ23" s="144">
        <f t="shared" si="16"/>
        <v>0</v>
      </c>
      <c r="AK23" s="144">
        <f t="shared" si="17"/>
        <v>0</v>
      </c>
      <c r="AL23" s="268">
        <f t="shared" si="18"/>
        <v>45.269999999999996</v>
      </c>
      <c r="AM23" s="263">
        <f t="shared" si="19"/>
        <v>2</v>
      </c>
      <c r="AN23" s="29" t="str">
        <f t="shared" si="20"/>
        <v>CRISTINA MARTINEZ</v>
      </c>
      <c r="AO23" s="76">
        <f t="shared" si="21"/>
        <v>0</v>
      </c>
      <c r="AP23" s="9">
        <v>16</v>
      </c>
    </row>
    <row r="24" spans="1:42" x14ac:dyDescent="0.2">
      <c r="A24" s="16">
        <f t="shared" si="22"/>
        <v>17</v>
      </c>
      <c r="B24" s="38" t="s">
        <v>429</v>
      </c>
      <c r="C24" s="64" t="s">
        <v>103</v>
      </c>
      <c r="D24" s="368">
        <v>40731</v>
      </c>
      <c r="E24" s="389" t="str">
        <f t="shared" si="1"/>
        <v>INF D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>
        <v>36</v>
      </c>
      <c r="S24" s="151"/>
      <c r="T24" s="151"/>
      <c r="U24" s="151"/>
      <c r="V24" s="160">
        <f t="shared" si="2"/>
        <v>1</v>
      </c>
      <c r="W24" s="168">
        <f t="shared" si="3"/>
        <v>0</v>
      </c>
      <c r="X24" s="168">
        <f t="shared" si="4"/>
        <v>0</v>
      </c>
      <c r="Y24" s="168">
        <f t="shared" si="5"/>
        <v>0</v>
      </c>
      <c r="Z24" s="168">
        <f t="shared" si="6"/>
        <v>0</v>
      </c>
      <c r="AA24" s="168">
        <f t="shared" si="7"/>
        <v>0</v>
      </c>
      <c r="AB24" s="168">
        <f t="shared" si="8"/>
        <v>0</v>
      </c>
      <c r="AC24" s="168">
        <f t="shared" si="9"/>
        <v>0</v>
      </c>
      <c r="AD24" s="168">
        <f t="shared" si="10"/>
        <v>0</v>
      </c>
      <c r="AE24" s="168">
        <f t="shared" si="11"/>
        <v>0</v>
      </c>
      <c r="AF24" s="168">
        <f t="shared" si="12"/>
        <v>0</v>
      </c>
      <c r="AG24" s="168">
        <f t="shared" si="13"/>
        <v>0</v>
      </c>
      <c r="AH24" s="168">
        <f t="shared" si="14"/>
        <v>33.480000000000004</v>
      </c>
      <c r="AI24" s="168">
        <f t="shared" si="15"/>
        <v>0</v>
      </c>
      <c r="AJ24" s="168">
        <f t="shared" si="16"/>
        <v>0</v>
      </c>
      <c r="AK24" s="168">
        <f t="shared" si="17"/>
        <v>0</v>
      </c>
      <c r="AL24" s="98">
        <f t="shared" si="18"/>
        <v>33.480000000000004</v>
      </c>
      <c r="AM24" s="263">
        <f t="shared" si="19"/>
        <v>1</v>
      </c>
      <c r="AN24" s="29" t="str">
        <f t="shared" si="20"/>
        <v>ADRIANA PEREIRA</v>
      </c>
      <c r="AO24" s="76" t="str">
        <f t="shared" si="21"/>
        <v>IZCC</v>
      </c>
      <c r="AP24" s="9">
        <v>17</v>
      </c>
    </row>
    <row r="25" spans="1:42" x14ac:dyDescent="0.2">
      <c r="A25" s="16">
        <f t="shared" si="22"/>
        <v>18</v>
      </c>
      <c r="B25" s="38" t="s">
        <v>430</v>
      </c>
      <c r="C25" s="64" t="s">
        <v>142</v>
      </c>
      <c r="D25" s="368">
        <v>40704</v>
      </c>
      <c r="E25" s="389" t="str">
        <f t="shared" si="1"/>
        <v>INF D</v>
      </c>
      <c r="F25" s="151"/>
      <c r="G25" s="151"/>
      <c r="H25" s="151">
        <v>63</v>
      </c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60">
        <f t="shared" si="2"/>
        <v>1</v>
      </c>
      <c r="W25" s="144">
        <f t="shared" si="3"/>
        <v>0</v>
      </c>
      <c r="X25" s="144">
        <f t="shared" si="4"/>
        <v>27.72</v>
      </c>
      <c r="Y25" s="144">
        <f t="shared" si="5"/>
        <v>0</v>
      </c>
      <c r="Z25" s="144">
        <f t="shared" si="6"/>
        <v>0</v>
      </c>
      <c r="AA25" s="144">
        <f t="shared" si="7"/>
        <v>0</v>
      </c>
      <c r="AB25" s="144">
        <f t="shared" si="8"/>
        <v>0</v>
      </c>
      <c r="AC25" s="144">
        <f t="shared" si="9"/>
        <v>0</v>
      </c>
      <c r="AD25" s="144">
        <f t="shared" si="10"/>
        <v>0</v>
      </c>
      <c r="AE25" s="144">
        <f t="shared" si="11"/>
        <v>0</v>
      </c>
      <c r="AF25" s="144">
        <f t="shared" si="12"/>
        <v>0</v>
      </c>
      <c r="AG25" s="144">
        <f t="shared" si="13"/>
        <v>0</v>
      </c>
      <c r="AH25" s="144">
        <f t="shared" si="14"/>
        <v>0</v>
      </c>
      <c r="AI25" s="144">
        <f t="shared" si="15"/>
        <v>0</v>
      </c>
      <c r="AJ25" s="144">
        <f t="shared" si="16"/>
        <v>0</v>
      </c>
      <c r="AK25" s="144">
        <f t="shared" si="17"/>
        <v>0</v>
      </c>
      <c r="AL25" s="136">
        <f t="shared" si="18"/>
        <v>27.72</v>
      </c>
      <c r="AM25" s="263">
        <f t="shared" si="19"/>
        <v>1</v>
      </c>
      <c r="AN25" s="29" t="str">
        <f t="shared" si="20"/>
        <v>SABRINA TIPOLDI</v>
      </c>
      <c r="AO25" s="76" t="str">
        <f t="shared" si="21"/>
        <v>LSGC</v>
      </c>
      <c r="AP25" s="9">
        <v>18</v>
      </c>
    </row>
    <row r="26" spans="1:42" x14ac:dyDescent="0.2">
      <c r="A26" s="16">
        <f t="shared" si="22"/>
        <v>19</v>
      </c>
      <c r="B26" s="266" t="s">
        <v>431</v>
      </c>
      <c r="C26" s="267" t="s">
        <v>113</v>
      </c>
      <c r="D26" s="292">
        <v>40683</v>
      </c>
      <c r="E26" s="390" t="str">
        <f t="shared" si="1"/>
        <v>INF D</v>
      </c>
      <c r="F26" s="398"/>
      <c r="G26" s="398"/>
      <c r="H26" s="398"/>
      <c r="I26" s="398"/>
      <c r="J26" s="398"/>
      <c r="K26" s="398"/>
      <c r="L26" s="398"/>
      <c r="M26" s="398"/>
      <c r="N26" s="398"/>
      <c r="O26" s="398">
        <v>19.2</v>
      </c>
      <c r="P26" s="398"/>
      <c r="Q26" s="398"/>
      <c r="R26" s="398"/>
      <c r="S26" s="398">
        <v>6.4</v>
      </c>
      <c r="T26" s="398"/>
      <c r="U26" s="398"/>
      <c r="V26" s="263">
        <f t="shared" si="2"/>
        <v>2</v>
      </c>
      <c r="W26" s="144">
        <f t="shared" si="3"/>
        <v>0</v>
      </c>
      <c r="X26" s="144">
        <f t="shared" si="4"/>
        <v>0</v>
      </c>
      <c r="Y26" s="144">
        <f t="shared" si="5"/>
        <v>0</v>
      </c>
      <c r="Z26" s="144">
        <f t="shared" si="6"/>
        <v>0</v>
      </c>
      <c r="AA26" s="144">
        <f t="shared" si="7"/>
        <v>0</v>
      </c>
      <c r="AB26" s="144">
        <f t="shared" si="8"/>
        <v>0</v>
      </c>
      <c r="AC26" s="144">
        <f t="shared" si="9"/>
        <v>0</v>
      </c>
      <c r="AD26" s="144">
        <f t="shared" si="10"/>
        <v>0</v>
      </c>
      <c r="AE26" s="144">
        <f t="shared" si="11"/>
        <v>15.167999999999999</v>
      </c>
      <c r="AF26" s="144">
        <f t="shared" si="12"/>
        <v>0</v>
      </c>
      <c r="AG26" s="144">
        <f t="shared" si="13"/>
        <v>0</v>
      </c>
      <c r="AH26" s="144">
        <f t="shared" si="14"/>
        <v>0</v>
      </c>
      <c r="AI26" s="144">
        <f t="shared" si="15"/>
        <v>5.9520000000000008</v>
      </c>
      <c r="AJ26" s="144">
        <f t="shared" si="16"/>
        <v>0</v>
      </c>
      <c r="AK26" s="144">
        <f t="shared" si="17"/>
        <v>0</v>
      </c>
      <c r="AL26" s="268">
        <f t="shared" si="18"/>
        <v>21.12</v>
      </c>
      <c r="AM26" s="160">
        <f t="shared" si="19"/>
        <v>2</v>
      </c>
      <c r="AN26" s="29" t="str">
        <f t="shared" si="20"/>
        <v>ANDREA MAYORCA</v>
      </c>
      <c r="AO26" s="76" t="str">
        <f t="shared" si="21"/>
        <v>LCC</v>
      </c>
      <c r="AP26" s="9">
        <v>19</v>
      </c>
    </row>
    <row r="27" spans="1:42" x14ac:dyDescent="0.2">
      <c r="A27" s="16">
        <f t="shared" si="22"/>
        <v>20</v>
      </c>
      <c r="B27" s="38" t="s">
        <v>432</v>
      </c>
      <c r="C27" s="64" t="s">
        <v>103</v>
      </c>
      <c r="D27" s="368">
        <v>40731</v>
      </c>
      <c r="E27" s="389" t="str">
        <f t="shared" si="1"/>
        <v>INF D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>
        <v>19.2</v>
      </c>
      <c r="S27" s="151"/>
      <c r="T27" s="151"/>
      <c r="U27" s="151"/>
      <c r="V27" s="160">
        <f t="shared" si="2"/>
        <v>1</v>
      </c>
      <c r="W27" s="168">
        <f t="shared" si="3"/>
        <v>0</v>
      </c>
      <c r="X27" s="168">
        <f t="shared" si="4"/>
        <v>0</v>
      </c>
      <c r="Y27" s="168">
        <f t="shared" si="5"/>
        <v>0</v>
      </c>
      <c r="Z27" s="168">
        <f t="shared" si="6"/>
        <v>0</v>
      </c>
      <c r="AA27" s="168">
        <f t="shared" si="7"/>
        <v>0</v>
      </c>
      <c r="AB27" s="168">
        <f t="shared" si="8"/>
        <v>0</v>
      </c>
      <c r="AC27" s="168">
        <f t="shared" si="9"/>
        <v>0</v>
      </c>
      <c r="AD27" s="168">
        <f t="shared" si="10"/>
        <v>0</v>
      </c>
      <c r="AE27" s="168">
        <f t="shared" si="11"/>
        <v>0</v>
      </c>
      <c r="AF27" s="168">
        <f t="shared" si="12"/>
        <v>0</v>
      </c>
      <c r="AG27" s="168">
        <f t="shared" si="13"/>
        <v>0</v>
      </c>
      <c r="AH27" s="168">
        <f t="shared" si="14"/>
        <v>17.856000000000002</v>
      </c>
      <c r="AI27" s="168">
        <f t="shared" si="15"/>
        <v>0</v>
      </c>
      <c r="AJ27" s="168">
        <f t="shared" si="16"/>
        <v>0</v>
      </c>
      <c r="AK27" s="168">
        <f t="shared" si="17"/>
        <v>0</v>
      </c>
      <c r="AL27" s="98">
        <f t="shared" si="18"/>
        <v>17.856000000000002</v>
      </c>
      <c r="AM27" s="160">
        <f t="shared" si="19"/>
        <v>1</v>
      </c>
      <c r="AN27" s="29" t="str">
        <f t="shared" si="20"/>
        <v>ANABELLA PEREIRA</v>
      </c>
      <c r="AO27" s="76" t="str">
        <f t="shared" si="21"/>
        <v>IZCC</v>
      </c>
      <c r="AP27" s="9">
        <v>20</v>
      </c>
    </row>
    <row r="28" spans="1:42" x14ac:dyDescent="0.2">
      <c r="A28" s="16">
        <f t="shared" si="22"/>
        <v>21</v>
      </c>
      <c r="B28" s="266" t="s">
        <v>433</v>
      </c>
      <c r="C28" s="267" t="s">
        <v>103</v>
      </c>
      <c r="D28" s="292">
        <v>40308</v>
      </c>
      <c r="E28" s="390" t="str">
        <f t="shared" si="1"/>
        <v>INF D</v>
      </c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>
        <v>12.8</v>
      </c>
      <c r="S28" s="398"/>
      <c r="T28" s="398"/>
      <c r="U28" s="398"/>
      <c r="V28" s="263">
        <f t="shared" si="2"/>
        <v>1</v>
      </c>
      <c r="W28" s="144">
        <f t="shared" si="3"/>
        <v>0</v>
      </c>
      <c r="X28" s="144">
        <f t="shared" si="4"/>
        <v>0</v>
      </c>
      <c r="Y28" s="144">
        <f t="shared" si="5"/>
        <v>0</v>
      </c>
      <c r="Z28" s="144">
        <f t="shared" si="6"/>
        <v>0</v>
      </c>
      <c r="AA28" s="144">
        <f t="shared" si="7"/>
        <v>0</v>
      </c>
      <c r="AB28" s="144">
        <f t="shared" si="8"/>
        <v>0</v>
      </c>
      <c r="AC28" s="144">
        <f t="shared" si="9"/>
        <v>0</v>
      </c>
      <c r="AD28" s="144">
        <f t="shared" si="10"/>
        <v>0</v>
      </c>
      <c r="AE28" s="144">
        <f t="shared" si="11"/>
        <v>0</v>
      </c>
      <c r="AF28" s="144">
        <f t="shared" si="12"/>
        <v>0</v>
      </c>
      <c r="AG28" s="144">
        <f t="shared" si="13"/>
        <v>0</v>
      </c>
      <c r="AH28" s="144">
        <f t="shared" si="14"/>
        <v>11.904000000000002</v>
      </c>
      <c r="AI28" s="144">
        <f t="shared" si="15"/>
        <v>0</v>
      </c>
      <c r="AJ28" s="144">
        <f t="shared" si="16"/>
        <v>0</v>
      </c>
      <c r="AK28" s="144">
        <f t="shared" si="17"/>
        <v>0</v>
      </c>
      <c r="AL28" s="268">
        <f t="shared" si="18"/>
        <v>11.904000000000002</v>
      </c>
      <c r="AM28" s="263">
        <f t="shared" si="19"/>
        <v>1</v>
      </c>
      <c r="AN28" s="29" t="str">
        <f t="shared" si="20"/>
        <v>IVANA BRICEÑO</v>
      </c>
      <c r="AO28" s="76" t="str">
        <f t="shared" si="21"/>
        <v>IZCC</v>
      </c>
      <c r="AP28" s="9">
        <v>21</v>
      </c>
    </row>
    <row r="29" spans="1:42" x14ac:dyDescent="0.2">
      <c r="A29" s="16">
        <f t="shared" si="22"/>
        <v>22</v>
      </c>
      <c r="B29" s="266" t="s">
        <v>434</v>
      </c>
      <c r="C29" s="267"/>
      <c r="D29" s="292"/>
      <c r="E29" s="390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>
        <v>8</v>
      </c>
      <c r="T29" s="398"/>
      <c r="U29" s="398"/>
      <c r="V29" s="263">
        <f t="shared" si="2"/>
        <v>1</v>
      </c>
      <c r="W29" s="144">
        <f t="shared" si="3"/>
        <v>0</v>
      </c>
      <c r="X29" s="144">
        <f t="shared" si="4"/>
        <v>0</v>
      </c>
      <c r="Y29" s="144">
        <f t="shared" si="5"/>
        <v>0</v>
      </c>
      <c r="Z29" s="144">
        <f t="shared" si="6"/>
        <v>0</v>
      </c>
      <c r="AA29" s="144">
        <f t="shared" si="7"/>
        <v>0</v>
      </c>
      <c r="AB29" s="144">
        <f t="shared" si="8"/>
        <v>0</v>
      </c>
      <c r="AC29" s="144">
        <f t="shared" si="9"/>
        <v>0</v>
      </c>
      <c r="AD29" s="144">
        <f t="shared" si="10"/>
        <v>0</v>
      </c>
      <c r="AE29" s="144">
        <f t="shared" si="11"/>
        <v>0</v>
      </c>
      <c r="AF29" s="144">
        <f t="shared" si="12"/>
        <v>0</v>
      </c>
      <c r="AG29" s="144">
        <f t="shared" si="13"/>
        <v>0</v>
      </c>
      <c r="AH29" s="144">
        <f t="shared" si="14"/>
        <v>0</v>
      </c>
      <c r="AI29" s="144">
        <f t="shared" si="15"/>
        <v>7.44</v>
      </c>
      <c r="AJ29" s="144">
        <f t="shared" si="16"/>
        <v>0</v>
      </c>
      <c r="AK29" s="144">
        <f t="shared" si="17"/>
        <v>0</v>
      </c>
      <c r="AL29" s="268">
        <f t="shared" si="18"/>
        <v>7.44</v>
      </c>
      <c r="AM29" s="263">
        <f t="shared" si="19"/>
        <v>1</v>
      </c>
      <c r="AN29" s="29" t="str">
        <f t="shared" si="20"/>
        <v>ANDREA ACEVEDO</v>
      </c>
      <c r="AO29" s="76">
        <f t="shared" si="21"/>
        <v>0</v>
      </c>
      <c r="AP29" s="9">
        <v>22</v>
      </c>
    </row>
    <row r="30" spans="1:42" x14ac:dyDescent="0.2">
      <c r="A30" s="16" t="str">
        <f t="shared" si="22"/>
        <v xml:space="preserve"> </v>
      </c>
      <c r="B30" s="264" t="s">
        <v>435</v>
      </c>
      <c r="C30" s="265" t="s">
        <v>109</v>
      </c>
      <c r="D30" s="399">
        <v>40407</v>
      </c>
      <c r="E30" s="390" t="str">
        <f>IF(($A$6-D30)/365.25&gt;18,"",IF(($A$6-D30)/365.25&gt;15,"JUV",IF(($A$6-D30)/365.25&gt;13,"PJUV",IF(($A$6-D30)/365.25&gt;11,"INF D",IF(($A$6-D30)/365.25&gt;9,"INF C","INF B")))))</f>
        <v>INF D</v>
      </c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263">
        <f t="shared" si="2"/>
        <v>0</v>
      </c>
      <c r="W30" s="144">
        <f t="shared" si="3"/>
        <v>0</v>
      </c>
      <c r="X30" s="144">
        <f t="shared" si="4"/>
        <v>0</v>
      </c>
      <c r="Y30" s="144">
        <f t="shared" si="5"/>
        <v>0</v>
      </c>
      <c r="Z30" s="144">
        <f t="shared" si="6"/>
        <v>0</v>
      </c>
      <c r="AA30" s="144">
        <f t="shared" si="7"/>
        <v>0</v>
      </c>
      <c r="AB30" s="144">
        <f t="shared" si="8"/>
        <v>0</v>
      </c>
      <c r="AC30" s="144">
        <f t="shared" si="9"/>
        <v>0</v>
      </c>
      <c r="AD30" s="144">
        <f t="shared" si="10"/>
        <v>0</v>
      </c>
      <c r="AE30" s="144">
        <f t="shared" si="11"/>
        <v>0</v>
      </c>
      <c r="AF30" s="144">
        <f t="shared" si="12"/>
        <v>0</v>
      </c>
      <c r="AG30" s="144">
        <f t="shared" si="13"/>
        <v>0</v>
      </c>
      <c r="AH30" s="144">
        <f t="shared" si="14"/>
        <v>0</v>
      </c>
      <c r="AI30" s="144">
        <f t="shared" si="15"/>
        <v>0</v>
      </c>
      <c r="AJ30" s="144">
        <f t="shared" si="16"/>
        <v>0</v>
      </c>
      <c r="AK30" s="144">
        <f t="shared" si="17"/>
        <v>0</v>
      </c>
      <c r="AL30" s="268">
        <f t="shared" si="18"/>
        <v>0</v>
      </c>
      <c r="AM30" s="263">
        <f t="shared" si="19"/>
        <v>0</v>
      </c>
      <c r="AN30" s="29" t="str">
        <f t="shared" si="20"/>
        <v>ADRIANA RECAO</v>
      </c>
      <c r="AO30" s="76" t="str">
        <f t="shared" si="21"/>
        <v>VAGC</v>
      </c>
      <c r="AP30" s="9">
        <v>23</v>
      </c>
    </row>
    <row r="31" spans="1:42" x14ac:dyDescent="0.2">
      <c r="A31" s="16" t="str">
        <f t="shared" si="22"/>
        <v xml:space="preserve"> </v>
      </c>
      <c r="B31" s="264" t="s">
        <v>436</v>
      </c>
      <c r="C31" s="265" t="s">
        <v>142</v>
      </c>
      <c r="D31" s="399">
        <v>40423</v>
      </c>
      <c r="E31" s="390" t="str">
        <f>IF(($A$6-D31)/365.25&gt;18,"",IF(($A$6-D31)/365.25&gt;15,"JUV",IF(($A$6-D31)/365.25&gt;13,"PJUV",IF(($A$6-D31)/365.25&gt;11,"INF D",IF(($A$6-D31)/365.25&gt;9,"INF C","INF B")))))</f>
        <v>INF D</v>
      </c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263">
        <f t="shared" si="2"/>
        <v>0</v>
      </c>
      <c r="W31" s="144">
        <f t="shared" si="3"/>
        <v>0</v>
      </c>
      <c r="X31" s="144">
        <f t="shared" si="4"/>
        <v>0</v>
      </c>
      <c r="Y31" s="144">
        <f t="shared" si="5"/>
        <v>0</v>
      </c>
      <c r="Z31" s="144">
        <f t="shared" si="6"/>
        <v>0</v>
      </c>
      <c r="AA31" s="144">
        <f t="shared" si="7"/>
        <v>0</v>
      </c>
      <c r="AB31" s="144">
        <f t="shared" si="8"/>
        <v>0</v>
      </c>
      <c r="AC31" s="144">
        <f t="shared" si="9"/>
        <v>0</v>
      </c>
      <c r="AD31" s="144">
        <f t="shared" si="10"/>
        <v>0</v>
      </c>
      <c r="AE31" s="144">
        <f t="shared" si="11"/>
        <v>0</v>
      </c>
      <c r="AF31" s="144">
        <f t="shared" si="12"/>
        <v>0</v>
      </c>
      <c r="AG31" s="144">
        <f t="shared" si="13"/>
        <v>0</v>
      </c>
      <c r="AH31" s="144">
        <f t="shared" si="14"/>
        <v>0</v>
      </c>
      <c r="AI31" s="144">
        <f t="shared" si="15"/>
        <v>0</v>
      </c>
      <c r="AJ31" s="144">
        <f t="shared" si="16"/>
        <v>0</v>
      </c>
      <c r="AK31" s="144">
        <f t="shared" si="17"/>
        <v>0</v>
      </c>
      <c r="AL31" s="268">
        <f t="shared" si="18"/>
        <v>0</v>
      </c>
      <c r="AM31" s="263">
        <f t="shared" si="19"/>
        <v>0</v>
      </c>
      <c r="AN31" s="70" t="str">
        <f t="shared" si="20"/>
        <v>ANA LUGO</v>
      </c>
      <c r="AO31" s="84" t="str">
        <f t="shared" si="21"/>
        <v>LSGC</v>
      </c>
      <c r="AP31" s="9">
        <v>24</v>
      </c>
    </row>
    <row r="32" spans="1:42" x14ac:dyDescent="0.2">
      <c r="A32" s="16" t="str">
        <f t="shared" si="22"/>
        <v xml:space="preserve"> </v>
      </c>
      <c r="B32" s="264" t="s">
        <v>437</v>
      </c>
      <c r="C32" s="265" t="s">
        <v>132</v>
      </c>
      <c r="D32" s="399">
        <v>41367</v>
      </c>
      <c r="E32" s="390" t="str">
        <f>IF(($A$6-D32)/365.25&gt;18,"",IF(($A$6-D32)/365.25&gt;15,"JUV",IF(($A$6-D32)/365.25&gt;13,"PJUV",IF(($A$6-D32)/365.25&gt;11,"INF D",IF(($A$6-D32)/365.25&gt;9,"INF C","INF B")))))</f>
        <v>INF C</v>
      </c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263">
        <f t="shared" si="2"/>
        <v>0</v>
      </c>
      <c r="W32" s="144">
        <f t="shared" si="3"/>
        <v>0</v>
      </c>
      <c r="X32" s="144">
        <f t="shared" si="4"/>
        <v>0</v>
      </c>
      <c r="Y32" s="144">
        <f t="shared" si="5"/>
        <v>0</v>
      </c>
      <c r="Z32" s="144">
        <f t="shared" si="6"/>
        <v>0</v>
      </c>
      <c r="AA32" s="144">
        <f t="shared" si="7"/>
        <v>0</v>
      </c>
      <c r="AB32" s="144">
        <f t="shared" si="8"/>
        <v>0</v>
      </c>
      <c r="AC32" s="144">
        <f t="shared" si="9"/>
        <v>0</v>
      </c>
      <c r="AD32" s="144">
        <f t="shared" si="10"/>
        <v>0</v>
      </c>
      <c r="AE32" s="144">
        <f t="shared" si="11"/>
        <v>0</v>
      </c>
      <c r="AF32" s="144">
        <f t="shared" si="12"/>
        <v>0</v>
      </c>
      <c r="AG32" s="144">
        <f t="shared" si="13"/>
        <v>0</v>
      </c>
      <c r="AH32" s="144">
        <f t="shared" si="14"/>
        <v>0</v>
      </c>
      <c r="AI32" s="144">
        <f t="shared" si="15"/>
        <v>0</v>
      </c>
      <c r="AJ32" s="144">
        <f t="shared" si="16"/>
        <v>0</v>
      </c>
      <c r="AK32" s="144">
        <f t="shared" si="17"/>
        <v>0</v>
      </c>
      <c r="AL32" s="268">
        <f t="shared" si="18"/>
        <v>0</v>
      </c>
      <c r="AM32" s="263">
        <f t="shared" si="19"/>
        <v>0</v>
      </c>
      <c r="AN32" s="70" t="str">
        <f t="shared" si="20"/>
        <v>ANA NOVOA</v>
      </c>
      <c r="AO32" s="84" t="str">
        <f t="shared" si="21"/>
        <v>BGC</v>
      </c>
      <c r="AP32" s="9">
        <v>25</v>
      </c>
    </row>
    <row r="33" spans="1:42" x14ac:dyDescent="0.2">
      <c r="A33" s="16"/>
      <c r="B33" s="266" t="s">
        <v>438</v>
      </c>
      <c r="C33" s="267" t="s">
        <v>132</v>
      </c>
      <c r="D33" s="292">
        <v>40412</v>
      </c>
      <c r="E33" s="393" t="str">
        <f>IF(($A$6-D33)/365.25&gt;18,"",IF(($A$6-D33)/365.25&gt;15,"JUV",IF(($A$6-D33)/365.25&gt;13,"PJUV",IF(($A$6-D33)/365.25&gt;11,"INF D",IF(($A$6-D33)/365.25&gt;9,"INF C","INF B")))))</f>
        <v>INF D</v>
      </c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263">
        <f t="shared" si="2"/>
        <v>0</v>
      </c>
      <c r="W33" s="144">
        <f t="shared" si="3"/>
        <v>0</v>
      </c>
      <c r="X33" s="144">
        <f t="shared" si="4"/>
        <v>0</v>
      </c>
      <c r="Y33" s="144">
        <f t="shared" si="5"/>
        <v>0</v>
      </c>
      <c r="Z33" s="144">
        <f t="shared" si="6"/>
        <v>0</v>
      </c>
      <c r="AA33" s="144">
        <f t="shared" si="7"/>
        <v>0</v>
      </c>
      <c r="AB33" s="144">
        <f t="shared" si="8"/>
        <v>0</v>
      </c>
      <c r="AC33" s="144">
        <f t="shared" si="9"/>
        <v>0</v>
      </c>
      <c r="AD33" s="144">
        <f t="shared" si="10"/>
        <v>0</v>
      </c>
      <c r="AE33" s="144">
        <f t="shared" si="11"/>
        <v>0</v>
      </c>
      <c r="AF33" s="144">
        <f t="shared" si="12"/>
        <v>0</v>
      </c>
      <c r="AG33" s="144">
        <f t="shared" si="13"/>
        <v>0</v>
      </c>
      <c r="AH33" s="144">
        <f t="shared" si="14"/>
        <v>0</v>
      </c>
      <c r="AI33" s="144">
        <f t="shared" si="15"/>
        <v>0</v>
      </c>
      <c r="AJ33" s="144">
        <f t="shared" si="16"/>
        <v>0</v>
      </c>
      <c r="AK33" s="144">
        <f t="shared" si="17"/>
        <v>0</v>
      </c>
      <c r="AL33" s="268">
        <f t="shared" si="18"/>
        <v>0</v>
      </c>
      <c r="AM33" s="263">
        <f t="shared" si="19"/>
        <v>0</v>
      </c>
      <c r="AN33" s="70" t="str">
        <f t="shared" si="20"/>
        <v>ANA S NOVOA</v>
      </c>
      <c r="AO33" s="84" t="str">
        <f t="shared" si="21"/>
        <v>BGC</v>
      </c>
      <c r="AP33" s="9"/>
    </row>
    <row r="34" spans="1:42" x14ac:dyDescent="0.2">
      <c r="A34" s="16"/>
      <c r="B34" s="266" t="s">
        <v>439</v>
      </c>
      <c r="C34" s="267" t="s">
        <v>113</v>
      </c>
      <c r="D34" s="292">
        <v>40402</v>
      </c>
      <c r="E34" s="390" t="str">
        <f>IF(($A$6-D34)/365.25&gt;18,"",IF(($A$6-D34)/365.25&gt;15,"JUV",IF(($A$6-D34)/365.25&gt;13,"PJUV",IF(($A$6-D34)/365.25&gt;11,"INF D",IF(($A$6-D34)/365.25&gt;9,"INF C","INF B")))))</f>
        <v>INF D</v>
      </c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263">
        <f t="shared" si="2"/>
        <v>0</v>
      </c>
      <c r="W34" s="144">
        <f t="shared" si="3"/>
        <v>0</v>
      </c>
      <c r="X34" s="144">
        <f t="shared" si="4"/>
        <v>0</v>
      </c>
      <c r="Y34" s="144">
        <f t="shared" si="5"/>
        <v>0</v>
      </c>
      <c r="Z34" s="144">
        <f t="shared" si="6"/>
        <v>0</v>
      </c>
      <c r="AA34" s="144">
        <f t="shared" si="7"/>
        <v>0</v>
      </c>
      <c r="AB34" s="144">
        <f t="shared" si="8"/>
        <v>0</v>
      </c>
      <c r="AC34" s="144">
        <f t="shared" si="9"/>
        <v>0</v>
      </c>
      <c r="AD34" s="144">
        <f t="shared" si="10"/>
        <v>0</v>
      </c>
      <c r="AE34" s="144">
        <f t="shared" si="11"/>
        <v>0</v>
      </c>
      <c r="AF34" s="144">
        <f t="shared" si="12"/>
        <v>0</v>
      </c>
      <c r="AG34" s="144">
        <f t="shared" si="13"/>
        <v>0</v>
      </c>
      <c r="AH34" s="144">
        <f t="shared" si="14"/>
        <v>0</v>
      </c>
      <c r="AI34" s="144">
        <f t="shared" si="15"/>
        <v>0</v>
      </c>
      <c r="AJ34" s="144">
        <f t="shared" si="16"/>
        <v>0</v>
      </c>
      <c r="AK34" s="144">
        <f t="shared" si="17"/>
        <v>0</v>
      </c>
      <c r="AL34" s="268">
        <f t="shared" si="18"/>
        <v>0</v>
      </c>
      <c r="AM34" s="263">
        <f t="shared" si="19"/>
        <v>0</v>
      </c>
      <c r="AN34" s="70" t="str">
        <f t="shared" si="20"/>
        <v>CLARISSA MORASO</v>
      </c>
      <c r="AO34" s="84" t="str">
        <f t="shared" si="21"/>
        <v>LCC</v>
      </c>
      <c r="AP34" s="9"/>
    </row>
    <row r="35" spans="1:42" x14ac:dyDescent="0.2">
      <c r="A35" s="16"/>
      <c r="B35" s="38" t="s">
        <v>440</v>
      </c>
      <c r="C35" s="64" t="s">
        <v>105</v>
      </c>
      <c r="D35" s="368">
        <v>40349</v>
      </c>
      <c r="E35" s="389" t="str">
        <f t="shared" ref="E35:E40" si="23">IF(($A$6-D35)/365.25&gt;18,"",IF(($A$6-D35)/365.25&gt;15,"JUV",IF(($A$6-D35)/365.25&gt;13,"PJUV",IF(($A$6-D35)/365.25&gt;11,"INF D",IF(($A$6-D35)/365.25&gt;9,"INF C","INF B")))))</f>
        <v>INF D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263">
        <f t="shared" ref="V35:V41" si="24">COUNT(E35:U35)</f>
        <v>0</v>
      </c>
      <c r="W35" s="144">
        <f t="shared" ref="W35:W40" si="25">+IF($B$7-W$7&lt;365/12,G35,IF($B$7-W$7&lt;365*2/12,G35*0.93,IF($B$7-W$7&lt;365*3/12,G35*0.86,IF($B$7-W$7&lt;365*4/12,G35*0.79,IF($B$7-W$7&lt;365*5/12,G35*0.72,IF($B$7-W$7&lt;365*6/12,G35*0.65,IF($B$7-W$7&lt;365*7/12,G35*0.58,IF($B$7-W$7&lt;365*8/12,G35*0.51,0))))))))+IF($B$7-W$7&gt;365,0,IF($B$7-W$7&gt;365*11/12,G35*0.23,IF($B$7-W$7&gt;365*10/12,G35*0.3,IF($B$7-W$7&gt;365*9/12,G35*0.37,IF($B$7-W$7&gt;365*8/12,G35*0.44,0)))))</f>
        <v>0</v>
      </c>
      <c r="X35" s="144">
        <f t="shared" ref="X35:X40" si="26">+IF($B$7-X$7&lt;365/12,H35,IF($B$7-X$7&lt;365*2/12,H35*0.93,IF($B$7-X$7&lt;365*3/12,H35*0.86,IF($B$7-X$7&lt;365*4/12,H35*0.79,IF($B$7-X$7&lt;365*5/12,H35*0.72,IF($B$7-X$7&lt;365*6/12,H35*0.65,IF($B$7-X$7&lt;365*7/12,H35*0.58,IF($B$7-X$7&lt;365*8/12,H35*0.51,0))))))))+IF($B$7-X$7&gt;365,0,IF($B$7-X$7&gt;365*11/12,H35*0.23,IF($B$7-X$7&gt;365*10/12,H35*0.3,IF($B$7-X$7&gt;365*9/12,H35*0.37,IF($B$7-X$7&gt;365*8/12,H35*0.44,0)))))</f>
        <v>0</v>
      </c>
      <c r="Y35" s="144">
        <f t="shared" ref="Y35:Y40" si="27">+IF($B$7-Y$7&lt;365/12,I35,IF($B$7-Y$7&lt;365*2/12,I35*0.93,IF($B$7-Y$7&lt;365*3/12,I35*0.86,IF($B$7-Y$7&lt;365*4/12,I35*0.79,IF($B$7-Y$7&lt;365*5/12,I35*0.72,IF($B$7-Y$7&lt;365*6/12,I35*0.65,IF($B$7-Y$7&lt;365*7/12,I35*0.58,IF($B$7-Y$7&lt;365*8/12,I35*0.51,0))))))))+IF($B$7-Y$7&gt;365,0,IF($B$7-Y$7&gt;365*11/12,I35*0.23,IF($B$7-Y$7&gt;365*10/12,I35*0.3,IF($B$7-Y$7&gt;365*9/12,I35*0.37,IF($B$7-Y$7&gt;365*8/12,I35*0.44,0)))))</f>
        <v>0</v>
      </c>
      <c r="Z35" s="144">
        <f t="shared" ref="Z35:Z40" si="28">+IF($B$7-Z$7&lt;365/12,J35,IF($B$7-Z$7&lt;365*2/12,J35*0.93,IF($B$7-Z$7&lt;365*3/12,J35*0.86,IF($B$7-Z$7&lt;365*4/12,J35*0.79,IF($B$7-Z$7&lt;365*5/12,J35*0.72,IF($B$7-Z$7&lt;365*6/12,J35*0.65,IF($B$7-Z$7&lt;365*7/12,J35*0.58,IF($B$7-Z$7&lt;365*8/12,J35*0.51,0))))))))+IF($B$7-Z$7&gt;365,0,IF($B$7-Z$7&gt;365*11/12,J35*0.23,IF($B$7-Z$7&gt;365*10/12,J35*0.3,IF($B$7-Z$7&gt;365*9/12,J35*0.37,IF($B$7-Z$7&gt;365*8/12,J35*0.44,0)))))</f>
        <v>0</v>
      </c>
      <c r="AA35" s="144">
        <f t="shared" ref="AA35:AA40" si="29">+IF($B$7-AA$7&lt;365/12,K35,IF($B$7-AA$7&lt;365*2/12,K35*0.93,IF($B$7-AA$7&lt;365*3/12,K35*0.86,IF($B$7-AA$7&lt;365*4/12,K35*0.79,IF($B$7-AA$7&lt;365*5/12,K35*0.72,IF($B$7-AA$7&lt;365*6/12,K35*0.65,IF($B$7-AA$7&lt;365*7/12,K35*0.58,IF($B$7-AA$7&lt;365*8/12,K35*0.51,0))))))))+IF($B$7-AA$7&gt;365,0,IF($B$7-AA$7&gt;365*11/12,K35*0.23,IF($B$7-AA$7&gt;365*10/12,K35*0.3,IF($B$7-AA$7&gt;365*9/12,K35*0.37,IF($B$7-AA$7&gt;365*8/12,K35*0.44,0)))))</f>
        <v>0</v>
      </c>
      <c r="AB35" s="144">
        <f t="shared" ref="AB35:AB40" si="30">+IF($B$7-AB$7&lt;365/12,L35,IF($B$7-AB$7&lt;365*2/12,L35*0.93,IF($B$7-AB$7&lt;365*3/12,L35*0.86,IF($B$7-AB$7&lt;365*4/12,L35*0.79,IF($B$7-AB$7&lt;365*5/12,L35*0.72,IF($B$7-AB$7&lt;365*6/12,L35*0.65,IF($B$7-AB$7&lt;365*7/12,L35*0.58,IF($B$7-AB$7&lt;365*8/12,L35*0.51,0))))))))+IF($B$7-AB$7&gt;365,0,IF($B$7-AB$7&gt;365*11/12,L35*0.23,IF($B$7-AB$7&gt;365*10/12,L35*0.3,IF($B$7-AB$7&gt;365*9/12,L35*0.37,IF($B$7-AB$7&gt;365*8/12,L35*0.44,0)))))</f>
        <v>0</v>
      </c>
      <c r="AC35" s="144">
        <f t="shared" ref="AC35:AC40" si="31">+IF($B$7-AC$7&lt;365/12,M35,IF($B$7-AC$7&lt;365*2/12,M35*0.93,IF($B$7-AC$7&lt;365*3/12,M35*0.86,IF($B$7-AC$7&lt;365*4/12,M35*0.79,IF($B$7-AC$7&lt;365*5/12,M35*0.72,IF($B$7-AC$7&lt;365*6/12,M35*0.65,IF($B$7-AC$7&lt;365*7/12,M35*0.58,IF($B$7-AC$7&lt;365*8/12,M35*0.51,0))))))))+IF($B$7-AC$7&gt;365,0,IF($B$7-AC$7&gt;365*11/12,M35*0.23,IF($B$7-AC$7&gt;365*10/12,M35*0.3,IF($B$7-AC$7&gt;365*9/12,M35*0.37,IF($B$7-AC$7&gt;365*8/12,M35*0.44,0)))))</f>
        <v>0</v>
      </c>
      <c r="AD35" s="144">
        <f t="shared" ref="AD35:AD40" si="32">+IF($B$7-AD$7&lt;365/12,N35,IF($B$7-AD$7&lt;365*2/12,N35*0.93,IF($B$7-AD$7&lt;365*3/12,N35*0.86,IF($B$7-AD$7&lt;365*4/12,N35*0.79,IF($B$7-AD$7&lt;365*5/12,N35*0.72,IF($B$7-AD$7&lt;365*6/12,N35*0.65,IF($B$7-AD$7&lt;365*7/12,N35*0.58,IF($B$7-AD$7&lt;365*8/12,N35*0.51,0))))))))+IF($B$7-AD$7&gt;365,0,IF($B$7-AD$7&gt;365*11/12,N35*0.23,IF($B$7-AD$7&gt;365*10/12,N35*0.3,IF($B$7-AD$7&gt;365*9/12,N35*0.37,IF($B$7-AD$7&gt;365*8/12,N35*0.44,0)))))</f>
        <v>0</v>
      </c>
      <c r="AE35" s="144">
        <f t="shared" ref="AE35:AE40" si="33">+IF($B$7-AE$7&lt;365/12,O35,IF($B$7-AE$7&lt;365*2/12,O35*0.93,IF($B$7-AE$7&lt;365*3/12,O35*0.86,IF($B$7-AE$7&lt;365*4/12,O35*0.79,IF($B$7-AE$7&lt;365*5/12,O35*0.72,IF($B$7-AE$7&lt;365*6/12,O35*0.65,IF($B$7-AE$7&lt;365*7/12,O35*0.58,IF($B$7-AE$7&lt;365*8/12,O35*0.51,0))))))))+IF($B$7-AE$7&gt;365,0,IF($B$7-AE$7&gt;365*11/12,O35*0.23,IF($B$7-AE$7&gt;365*10/12,O35*0.3,IF($B$7-AE$7&gt;365*9/12,O35*0.37,IF($B$7-AE$7&gt;365*8/12,O35*0.44,0)))))</f>
        <v>0</v>
      </c>
      <c r="AF35" s="144">
        <f t="shared" ref="AF35:AF40" si="34">+IF($B$7-AF$7&lt;365/12,P35,IF($B$7-AF$7&lt;365*2/12,P35*0.93,IF($B$7-AF$7&lt;365*3/12,P35*0.86,IF($B$7-AF$7&lt;365*4/12,P35*0.79,IF($B$7-AF$7&lt;365*5/12,P35*0.72,IF($B$7-AF$7&lt;365*6/12,P35*0.65,IF($B$7-AF$7&lt;365*7/12,P35*0.58,IF($B$7-AF$7&lt;365*8/12,P35*0.51,0))))))))+IF($B$7-AF$7&gt;365,0,IF($B$7-AF$7&gt;365*11/12,P35*0.23,IF($B$7-AF$7&gt;365*10/12,P35*0.3,IF($B$7-AF$7&gt;365*9/12,P35*0.37,IF($B$7-AF$7&gt;365*8/12,P35*0.44,0)))))</f>
        <v>0</v>
      </c>
      <c r="AG35" s="144">
        <f t="shared" ref="AG35:AG40" si="35">+IF($B$7-AG$7&lt;365/12,Q35,IF($B$7-AG$7&lt;365*2/12,Q35*0.93,IF($B$7-AG$7&lt;365*3/12,Q35*0.86,IF($B$7-AG$7&lt;365*4/12,Q35*0.79,IF($B$7-AG$7&lt;365*5/12,Q35*0.72,IF($B$7-AG$7&lt;365*6/12,Q35*0.65,IF($B$7-AG$7&lt;365*7/12,Q35*0.58,IF($B$7-AG$7&lt;365*8/12,Q35*0.51,0))))))))+IF($B$7-AG$7&gt;365,0,IF($B$7-AG$7&gt;365*11/12,Q35*0.23,IF($B$7-AG$7&gt;365*10/12,Q35*0.3,IF($B$7-AG$7&gt;365*9/12,Q35*0.37,IF($B$7-AG$7&gt;365*8/12,Q35*0.44,0)))))</f>
        <v>0</v>
      </c>
      <c r="AH35" s="144">
        <f t="shared" ref="AH35:AH40" si="36">+IF($B$7-AH$7&lt;365/12,R35,IF($B$7-AH$7&lt;365*2/12,R35*0.93,IF($B$7-AH$7&lt;365*3/12,R35*0.86,IF($B$7-AH$7&lt;365*4/12,R35*0.79,IF($B$7-AH$7&lt;365*5/12,R35*0.72,IF($B$7-AH$7&lt;365*6/12,R35*0.65,IF($B$7-AH$7&lt;365*7/12,R35*0.58,IF($B$7-AH$7&lt;365*8/12,R35*0.51,0))))))))+IF($B$7-AH$7&gt;365,0,IF($B$7-AH$7&gt;365*11/12,R35*0.23,IF($B$7-AH$7&gt;365*10/12,R35*0.3,IF($B$7-AH$7&gt;365*9/12,R35*0.37,IF($B$7-AH$7&gt;365*8/12,R35*0.44,0)))))</f>
        <v>0</v>
      </c>
      <c r="AI35" s="144">
        <f t="shared" ref="AI35:AI40" si="37">+IF($B$7-AI$7&lt;365/12,S35,IF($B$7-AI$7&lt;365*2/12,S35*0.93,IF($B$7-AI$7&lt;365*3/12,S35*0.86,IF($B$7-AI$7&lt;365*4/12,S35*0.79,IF($B$7-AI$7&lt;365*5/12,S35*0.72,IF($B$7-AI$7&lt;365*6/12,S35*0.65,IF($B$7-AI$7&lt;365*7/12,S35*0.58,IF($B$7-AI$7&lt;365*8/12,S35*0.51,0))))))))+IF($B$7-AI$7&gt;365,0,IF($B$7-AI$7&gt;365*11/12,S35*0.23,IF($B$7-AI$7&gt;365*10/12,S35*0.3,IF($B$7-AI$7&gt;365*9/12,S35*0.37,IF($B$7-AI$7&gt;365*8/12,S35*0.44,0)))))</f>
        <v>0</v>
      </c>
      <c r="AJ35" s="144">
        <f t="shared" ref="AJ35:AJ40" si="38">+IF($B$7-AJ$7&lt;365/12,T35,IF($B$7-AJ$7&lt;365*2/12,T35*0.93,IF($B$7-AJ$7&lt;365*3/12,T35*0.86,IF($B$7-AJ$7&lt;365*4/12,T35*0.79,IF($B$7-AJ$7&lt;365*5/12,T35*0.72,IF($B$7-AJ$7&lt;365*6/12,T35*0.65,IF($B$7-AJ$7&lt;365*7/12,T35*0.58,IF($B$7-AJ$7&lt;365*8/12,T35*0.51,0))))))))+IF($B$7-AJ$7&gt;365,0,IF($B$7-AJ$7&gt;365*11/12,T35*0.23,IF($B$7-AJ$7&gt;365*10/12,T35*0.3,IF($B$7-AJ$7&gt;365*9/12,T35*0.37,IF($B$7-AJ$7&gt;365*8/12,T35*0.44,0)))))</f>
        <v>0</v>
      </c>
      <c r="AK35" s="144">
        <f t="shared" ref="AK35:AK40" si="39">+IF($B$7-AK$7&lt;365/12,U35,IF($B$7-AK$7&lt;365*2/12,U35*0.93,IF($B$7-AK$7&lt;365*3/12,U35*0.86,IF($B$7-AK$7&lt;365*4/12,U35*0.79,IF($B$7-AK$7&lt;365*5/12,U35*0.72,IF($B$7-AK$7&lt;365*6/12,U35*0.65,IF($B$7-AK$7&lt;365*7/12,U35*0.58,IF($B$7-AK$7&lt;365*8/12,U35*0.51,0))))))))+IF($B$7-AK$7&gt;365,0,IF($B$7-AK$7&gt;365*11/12,U35*0.23,IF($B$7-AK$7&gt;365*10/12,U35*0.3,IF($B$7-AK$7&gt;365*9/12,U35*0.37,IF($B$7-AK$7&gt;365*8/12,U35*0.44,0)))))</f>
        <v>0</v>
      </c>
      <c r="AL35" s="268">
        <f t="shared" ref="AL35:AL41" si="40">SUM(W35:AK35)</f>
        <v>0</v>
      </c>
      <c r="AM35" s="263">
        <f t="shared" ref="AM35:AM41" si="41">+V35</f>
        <v>0</v>
      </c>
      <c r="AN35" s="70" t="str">
        <f t="shared" si="20"/>
        <v>EMILIANA ANTICH</v>
      </c>
      <c r="AO35" s="84" t="str">
        <f t="shared" si="21"/>
        <v>GCC</v>
      </c>
      <c r="AP35" s="9"/>
    </row>
    <row r="36" spans="1:42" x14ac:dyDescent="0.2">
      <c r="A36" s="16" t="str">
        <f>+IF(AL36&gt;0,+IF(AL36=AL32,A32,AP36)," ")</f>
        <v xml:space="preserve"> </v>
      </c>
      <c r="B36" s="38" t="s">
        <v>441</v>
      </c>
      <c r="C36" s="64" t="s">
        <v>136</v>
      </c>
      <c r="D36" s="368">
        <v>40395</v>
      </c>
      <c r="E36" s="389" t="str">
        <f t="shared" si="23"/>
        <v>INF D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263">
        <f t="shared" si="24"/>
        <v>0</v>
      </c>
      <c r="W36" s="144">
        <f t="shared" si="25"/>
        <v>0</v>
      </c>
      <c r="X36" s="144">
        <f t="shared" si="26"/>
        <v>0</v>
      </c>
      <c r="Y36" s="144">
        <f t="shared" si="27"/>
        <v>0</v>
      </c>
      <c r="Z36" s="144">
        <f t="shared" si="28"/>
        <v>0</v>
      </c>
      <c r="AA36" s="144">
        <f t="shared" si="29"/>
        <v>0</v>
      </c>
      <c r="AB36" s="144">
        <f t="shared" si="30"/>
        <v>0</v>
      </c>
      <c r="AC36" s="144">
        <f t="shared" si="31"/>
        <v>0</v>
      </c>
      <c r="AD36" s="144">
        <f t="shared" si="32"/>
        <v>0</v>
      </c>
      <c r="AE36" s="144">
        <f t="shared" si="33"/>
        <v>0</v>
      </c>
      <c r="AF36" s="144">
        <f t="shared" si="34"/>
        <v>0</v>
      </c>
      <c r="AG36" s="144">
        <f t="shared" si="35"/>
        <v>0</v>
      </c>
      <c r="AH36" s="144">
        <f t="shared" si="36"/>
        <v>0</v>
      </c>
      <c r="AI36" s="144">
        <f t="shared" si="37"/>
        <v>0</v>
      </c>
      <c r="AJ36" s="144">
        <f t="shared" si="38"/>
        <v>0</v>
      </c>
      <c r="AK36" s="144">
        <f t="shared" si="39"/>
        <v>0</v>
      </c>
      <c r="AL36" s="268">
        <f t="shared" si="40"/>
        <v>0</v>
      </c>
      <c r="AM36" s="263">
        <f t="shared" si="41"/>
        <v>0</v>
      </c>
      <c r="AN36" s="70" t="str">
        <f t="shared" si="20"/>
        <v>ESTHER TABARES</v>
      </c>
      <c r="AO36" s="84" t="str">
        <f t="shared" si="21"/>
        <v>SMCC</v>
      </c>
      <c r="AP36" s="9">
        <v>26</v>
      </c>
    </row>
    <row r="37" spans="1:42" x14ac:dyDescent="0.2">
      <c r="A37" s="16" t="str">
        <f t="shared" ref="A37:A42" si="42">+IF(AL37&gt;0,+IF(AL37=AL36,A36,AP37)," ")</f>
        <v xml:space="preserve"> </v>
      </c>
      <c r="B37" s="38" t="s">
        <v>442</v>
      </c>
      <c r="C37" s="64" t="s">
        <v>105</v>
      </c>
      <c r="D37" s="368">
        <v>40329</v>
      </c>
      <c r="E37" s="389" t="str">
        <f t="shared" si="23"/>
        <v>INF D</v>
      </c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263">
        <f t="shared" si="24"/>
        <v>0</v>
      </c>
      <c r="W37" s="168">
        <f t="shared" si="25"/>
        <v>0</v>
      </c>
      <c r="X37" s="168">
        <f t="shared" si="26"/>
        <v>0</v>
      </c>
      <c r="Y37" s="168">
        <f t="shared" si="27"/>
        <v>0</v>
      </c>
      <c r="Z37" s="144">
        <f t="shared" si="28"/>
        <v>0</v>
      </c>
      <c r="AA37" s="144">
        <f t="shared" si="29"/>
        <v>0</v>
      </c>
      <c r="AB37" s="144">
        <f t="shared" si="30"/>
        <v>0</v>
      </c>
      <c r="AC37" s="144">
        <f t="shared" si="31"/>
        <v>0</v>
      </c>
      <c r="AD37" s="144">
        <f t="shared" si="32"/>
        <v>0</v>
      </c>
      <c r="AE37" s="144">
        <f t="shared" si="33"/>
        <v>0</v>
      </c>
      <c r="AF37" s="144">
        <f t="shared" si="34"/>
        <v>0</v>
      </c>
      <c r="AG37" s="144">
        <f t="shared" si="35"/>
        <v>0</v>
      </c>
      <c r="AH37" s="144">
        <f t="shared" si="36"/>
        <v>0</v>
      </c>
      <c r="AI37" s="144">
        <f t="shared" si="37"/>
        <v>0</v>
      </c>
      <c r="AJ37" s="144">
        <f t="shared" si="38"/>
        <v>0</v>
      </c>
      <c r="AK37" s="168">
        <f t="shared" si="39"/>
        <v>0</v>
      </c>
      <c r="AL37" s="268">
        <f t="shared" si="40"/>
        <v>0</v>
      </c>
      <c r="AM37" s="263">
        <f t="shared" si="41"/>
        <v>0</v>
      </c>
      <c r="AN37" s="70" t="str">
        <f t="shared" ref="AN37:AO43" si="43">+B37</f>
        <v>FABIANA CARRIZO</v>
      </c>
      <c r="AO37" s="84" t="str">
        <f t="shared" si="43"/>
        <v>GCC</v>
      </c>
      <c r="AP37" s="9">
        <v>27</v>
      </c>
    </row>
    <row r="38" spans="1:42" x14ac:dyDescent="0.2">
      <c r="A38" s="16" t="str">
        <f t="shared" si="42"/>
        <v xml:space="preserve"> </v>
      </c>
      <c r="B38" s="38" t="s">
        <v>443</v>
      </c>
      <c r="C38" s="64" t="s">
        <v>105</v>
      </c>
      <c r="D38" s="368">
        <v>40349</v>
      </c>
      <c r="E38" s="389" t="str">
        <f t="shared" si="23"/>
        <v>INF D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263">
        <f t="shared" si="24"/>
        <v>0</v>
      </c>
      <c r="W38" s="144">
        <f t="shared" si="25"/>
        <v>0</v>
      </c>
      <c r="X38" s="144">
        <f t="shared" si="26"/>
        <v>0</v>
      </c>
      <c r="Y38" s="144">
        <f t="shared" si="27"/>
        <v>0</v>
      </c>
      <c r="Z38" s="144">
        <f t="shared" si="28"/>
        <v>0</v>
      </c>
      <c r="AA38" s="144">
        <f t="shared" si="29"/>
        <v>0</v>
      </c>
      <c r="AB38" s="144">
        <f t="shared" si="30"/>
        <v>0</v>
      </c>
      <c r="AC38" s="144">
        <f t="shared" si="31"/>
        <v>0</v>
      </c>
      <c r="AD38" s="144">
        <f t="shared" si="32"/>
        <v>0</v>
      </c>
      <c r="AE38" s="144">
        <f t="shared" si="33"/>
        <v>0</v>
      </c>
      <c r="AF38" s="144">
        <f t="shared" si="34"/>
        <v>0</v>
      </c>
      <c r="AG38" s="144">
        <f t="shared" si="35"/>
        <v>0</v>
      </c>
      <c r="AH38" s="144">
        <f t="shared" si="36"/>
        <v>0</v>
      </c>
      <c r="AI38" s="144">
        <f t="shared" si="37"/>
        <v>0</v>
      </c>
      <c r="AJ38" s="144">
        <f t="shared" si="38"/>
        <v>0</v>
      </c>
      <c r="AK38" s="144">
        <f t="shared" si="39"/>
        <v>0</v>
      </c>
      <c r="AL38" s="136">
        <f t="shared" si="40"/>
        <v>0</v>
      </c>
      <c r="AM38" s="263">
        <f t="shared" si="41"/>
        <v>0</v>
      </c>
      <c r="AN38" s="70" t="str">
        <f t="shared" si="43"/>
        <v>IVANNA ANTICH</v>
      </c>
      <c r="AO38" s="84" t="str">
        <f t="shared" si="43"/>
        <v>GCC</v>
      </c>
      <c r="AP38" s="9">
        <v>28</v>
      </c>
    </row>
    <row r="39" spans="1:42" x14ac:dyDescent="0.2">
      <c r="A39" s="16" t="str">
        <f t="shared" si="42"/>
        <v xml:space="preserve"> </v>
      </c>
      <c r="B39" s="38" t="s">
        <v>445</v>
      </c>
      <c r="C39" s="64" t="s">
        <v>142</v>
      </c>
      <c r="D39" s="368">
        <v>40242</v>
      </c>
      <c r="E39" s="389" t="str">
        <f t="shared" si="23"/>
        <v>INF D</v>
      </c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263">
        <f t="shared" si="24"/>
        <v>0</v>
      </c>
      <c r="W39" s="144">
        <f t="shared" si="25"/>
        <v>0</v>
      </c>
      <c r="X39" s="144">
        <f t="shared" si="26"/>
        <v>0</v>
      </c>
      <c r="Y39" s="144">
        <f t="shared" si="27"/>
        <v>0</v>
      </c>
      <c r="Z39" s="144">
        <f t="shared" si="28"/>
        <v>0</v>
      </c>
      <c r="AA39" s="144">
        <f t="shared" si="29"/>
        <v>0</v>
      </c>
      <c r="AB39" s="144">
        <f t="shared" si="30"/>
        <v>0</v>
      </c>
      <c r="AC39" s="144">
        <f t="shared" si="31"/>
        <v>0</v>
      </c>
      <c r="AD39" s="144">
        <f t="shared" si="32"/>
        <v>0</v>
      </c>
      <c r="AE39" s="144">
        <f t="shared" si="33"/>
        <v>0</v>
      </c>
      <c r="AF39" s="144">
        <f t="shared" si="34"/>
        <v>0</v>
      </c>
      <c r="AG39" s="144">
        <f t="shared" si="35"/>
        <v>0</v>
      </c>
      <c r="AH39" s="144">
        <f t="shared" si="36"/>
        <v>0</v>
      </c>
      <c r="AI39" s="144">
        <f t="shared" si="37"/>
        <v>0</v>
      </c>
      <c r="AJ39" s="144">
        <f t="shared" si="38"/>
        <v>0</v>
      </c>
      <c r="AK39" s="144">
        <f t="shared" si="39"/>
        <v>0</v>
      </c>
      <c r="AL39" s="136">
        <f t="shared" si="40"/>
        <v>0</v>
      </c>
      <c r="AM39" s="263">
        <f t="shared" si="41"/>
        <v>0</v>
      </c>
      <c r="AN39" s="70" t="str">
        <f t="shared" si="43"/>
        <v>LUZ BASTARDO</v>
      </c>
      <c r="AO39" s="84" t="str">
        <f t="shared" si="43"/>
        <v>LSGC</v>
      </c>
      <c r="AP39" s="9">
        <v>29</v>
      </c>
    </row>
    <row r="40" spans="1:42" x14ac:dyDescent="0.2">
      <c r="A40" s="16" t="str">
        <f t="shared" si="42"/>
        <v xml:space="preserve"> </v>
      </c>
      <c r="B40" s="266" t="s">
        <v>446</v>
      </c>
      <c r="C40" s="267" t="s">
        <v>132</v>
      </c>
      <c r="D40" s="292">
        <v>40485</v>
      </c>
      <c r="E40" s="390" t="str">
        <f t="shared" si="23"/>
        <v>INF D</v>
      </c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263">
        <f t="shared" si="24"/>
        <v>0</v>
      </c>
      <c r="W40" s="144">
        <f t="shared" si="25"/>
        <v>0</v>
      </c>
      <c r="X40" s="144">
        <f t="shared" si="26"/>
        <v>0</v>
      </c>
      <c r="Y40" s="144">
        <f t="shared" si="27"/>
        <v>0</v>
      </c>
      <c r="Z40" s="144">
        <f t="shared" si="28"/>
        <v>0</v>
      </c>
      <c r="AA40" s="144">
        <f t="shared" si="29"/>
        <v>0</v>
      </c>
      <c r="AB40" s="144">
        <f t="shared" si="30"/>
        <v>0</v>
      </c>
      <c r="AC40" s="144">
        <f t="shared" si="31"/>
        <v>0</v>
      </c>
      <c r="AD40" s="144">
        <f t="shared" si="32"/>
        <v>0</v>
      </c>
      <c r="AE40" s="144">
        <f t="shared" si="33"/>
        <v>0</v>
      </c>
      <c r="AF40" s="144">
        <f t="shared" si="34"/>
        <v>0</v>
      </c>
      <c r="AG40" s="144">
        <f t="shared" si="35"/>
        <v>0</v>
      </c>
      <c r="AH40" s="144">
        <f t="shared" si="36"/>
        <v>0</v>
      </c>
      <c r="AI40" s="144">
        <f t="shared" si="37"/>
        <v>0</v>
      </c>
      <c r="AJ40" s="144">
        <f t="shared" si="38"/>
        <v>0</v>
      </c>
      <c r="AK40" s="144">
        <f t="shared" si="39"/>
        <v>0</v>
      </c>
      <c r="AL40" s="268">
        <f t="shared" si="40"/>
        <v>0</v>
      </c>
      <c r="AM40" s="263">
        <f t="shared" si="41"/>
        <v>0</v>
      </c>
      <c r="AN40" s="70" t="str">
        <f t="shared" si="43"/>
        <v>MARCELA COLMENARES</v>
      </c>
      <c r="AO40" s="84" t="str">
        <f t="shared" si="43"/>
        <v>BGC</v>
      </c>
      <c r="AP40" s="9">
        <v>30</v>
      </c>
    </row>
    <row r="41" spans="1:42" x14ac:dyDescent="0.2">
      <c r="A41" s="16" t="str">
        <f t="shared" si="42"/>
        <v xml:space="preserve"> </v>
      </c>
      <c r="B41" s="38"/>
      <c r="C41" s="64"/>
      <c r="D41" s="368"/>
      <c r="E41" s="389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263">
        <f t="shared" si="24"/>
        <v>0</v>
      </c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>
        <f t="shared" ref="AI41:AJ43" si="44">+IF($B$7-AI$7&lt;365/12,S41,IF($B$7-AI$7&lt;365*2/12,S41*0.93,IF($B$7-AI$7&lt;365*3/12,S41*0.86,IF($B$7-AI$7&lt;365*4/12,S41*0.79,IF($B$7-AI$7&lt;365*5/12,S41*0.72,IF($B$7-AI$7&lt;365*6/12,S41*0.65,IF($B$7-AI$7&lt;365*7/12,S41*0.58,IF($B$7-AI$7&lt;365*8/12,S41*0.51,0))))))))+IF($B$7-AI$7&gt;365,0,IF($B$7-AI$7&gt;365*11/12,S41*0.23,IF($B$7-AI$7&gt;365*10/12,S41*0.3,IF($B$7-AI$7&gt;365*9/12,S41*0.37,IF($B$7-AI$7&gt;365*8/12,S41*0.44,0)))))</f>
        <v>0</v>
      </c>
      <c r="AJ41" s="144">
        <f t="shared" si="44"/>
        <v>0</v>
      </c>
      <c r="AK41" s="144"/>
      <c r="AL41" s="268">
        <f t="shared" si="40"/>
        <v>0</v>
      </c>
      <c r="AM41" s="263">
        <f t="shared" si="41"/>
        <v>0</v>
      </c>
      <c r="AN41" s="70">
        <f t="shared" si="43"/>
        <v>0</v>
      </c>
      <c r="AO41" s="84">
        <f t="shared" si="43"/>
        <v>0</v>
      </c>
      <c r="AP41" s="9">
        <v>31</v>
      </c>
    </row>
    <row r="42" spans="1:42" x14ac:dyDescent="0.2">
      <c r="A42" s="16" t="str">
        <f t="shared" si="42"/>
        <v xml:space="preserve"> </v>
      </c>
      <c r="B42" s="38"/>
      <c r="C42" s="64"/>
      <c r="D42" s="368"/>
      <c r="E42" s="389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263">
        <f t="shared" ref="V42:V43" si="45">COUNT(E42:U42)</f>
        <v>0</v>
      </c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>
        <f t="shared" si="44"/>
        <v>0</v>
      </c>
      <c r="AJ42" s="144">
        <f t="shared" si="44"/>
        <v>0</v>
      </c>
      <c r="AK42" s="144"/>
      <c r="AL42" s="268">
        <f t="shared" ref="AL42:AL43" si="46">SUM(W42:AK42)</f>
        <v>0</v>
      </c>
      <c r="AM42" s="263">
        <f t="shared" ref="AM42:AM43" si="47">+V42</f>
        <v>0</v>
      </c>
      <c r="AN42" s="70">
        <f t="shared" si="43"/>
        <v>0</v>
      </c>
      <c r="AO42" s="84">
        <f t="shared" si="43"/>
        <v>0</v>
      </c>
      <c r="AP42" s="9">
        <v>32</v>
      </c>
    </row>
    <row r="43" spans="1:42" ht="13.5" thickBot="1" x14ac:dyDescent="0.25">
      <c r="A43" s="16" t="str">
        <f>+IF(AL43&gt;0,+IF(AL43=#REF!,#REF!,AP43)," ")</f>
        <v xml:space="preserve"> </v>
      </c>
      <c r="B43" s="31"/>
      <c r="C43" s="78"/>
      <c r="D43" s="401"/>
      <c r="E43" s="402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63">
        <f t="shared" si="45"/>
        <v>0</v>
      </c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>
        <f t="shared" si="44"/>
        <v>0</v>
      </c>
      <c r="AJ43" s="145">
        <f t="shared" si="44"/>
        <v>0</v>
      </c>
      <c r="AK43" s="145"/>
      <c r="AL43" s="280">
        <f t="shared" si="46"/>
        <v>0</v>
      </c>
      <c r="AM43" s="281">
        <f t="shared" si="47"/>
        <v>0</v>
      </c>
      <c r="AN43" s="216">
        <f t="shared" si="43"/>
        <v>0</v>
      </c>
      <c r="AO43" s="184">
        <f t="shared" si="43"/>
        <v>0</v>
      </c>
      <c r="AP43" s="9">
        <v>48</v>
      </c>
    </row>
  </sheetData>
  <sortState xmlns:xlrd2="http://schemas.microsoft.com/office/spreadsheetml/2017/richdata2" ref="B8:AM34">
    <sortCondition descending="1" ref="AL8:AL34"/>
    <sortCondition ref="B8:B34"/>
  </sortState>
  <mergeCells count="9">
    <mergeCell ref="F5:U5"/>
    <mergeCell ref="W5:AK5"/>
    <mergeCell ref="E4:U4"/>
    <mergeCell ref="V4:AK4"/>
    <mergeCell ref="C6:C7"/>
    <mergeCell ref="D6:D7"/>
    <mergeCell ref="E6:E7"/>
    <mergeCell ref="AM6:AM7"/>
    <mergeCell ref="V6:V7"/>
  </mergeCells>
  <phoneticPr fontId="22" type="noConversion"/>
  <conditionalFormatting sqref="V13:V43">
    <cfRule type="cellIs" dxfId="13" priority="1" operator="greaterThan">
      <formula>8</formula>
    </cfRule>
  </conditionalFormatting>
  <conditionalFormatting sqref="AM13:AM43">
    <cfRule type="cellIs" dxfId="12" priority="6" operator="greaterThan">
      <formula>8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1"/>
  </sheetPr>
  <dimension ref="A1:AT48"/>
  <sheetViews>
    <sheetView showGridLines="0" showRowColHeaders="0" showZeros="0" showOutlineSymbols="0" zoomScale="80" zoomScaleNormal="80" workbookViewId="0">
      <pane xSplit="5" ySplit="7" topLeftCell="R8" activePane="bottomRight" state="frozenSplit"/>
      <selection pane="topRight" activeCell="Q1" sqref="Q1"/>
      <selection pane="bottomLeft" activeCell="A6" sqref="A6"/>
      <selection pane="bottomRight" activeCell="B8" sqref="B8:AN30"/>
    </sheetView>
  </sheetViews>
  <sheetFormatPr defaultColWidth="11.7109375" defaultRowHeight="12.75" x14ac:dyDescent="0.2"/>
  <cols>
    <col min="1" max="1" width="5.7109375" style="1" customWidth="1"/>
    <col min="2" max="2" width="32.7109375" style="5" customWidth="1"/>
    <col min="3" max="3" width="6.7109375" style="1" customWidth="1"/>
    <col min="4" max="4" width="9.85546875" style="1" customWidth="1"/>
    <col min="5" max="5" width="8.5703125" style="1" customWidth="1"/>
    <col min="6" max="21" width="9.42578125" style="1" customWidth="1"/>
    <col min="22" max="22" width="6.28515625" style="9" customWidth="1"/>
    <col min="23" max="38" width="9.42578125" style="1" customWidth="1"/>
    <col min="39" max="39" width="11.140625" style="1" customWidth="1"/>
    <col min="40" max="40" width="6.7109375" style="1" customWidth="1"/>
    <col min="41" max="41" width="29.42578125" style="1" customWidth="1"/>
    <col min="42" max="42" width="7.140625" style="1" customWidth="1"/>
    <col min="43" max="16384" width="11.7109375" style="1"/>
  </cols>
  <sheetData>
    <row r="1" spans="1:46" hidden="1" x14ac:dyDescent="0.2"/>
    <row r="2" spans="1:46" hidden="1" x14ac:dyDescent="0.2"/>
    <row r="4" spans="1:46" s="297" customFormat="1" ht="15.75" x14ac:dyDescent="0.2">
      <c r="B4" s="296"/>
      <c r="C4" s="296"/>
      <c r="D4" s="296"/>
      <c r="E4" s="428" t="s">
        <v>447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 t="s">
        <v>402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52"/>
      <c r="AM4" s="296"/>
      <c r="AN4" s="348"/>
      <c r="AO4" s="348"/>
      <c r="AP4" s="348"/>
    </row>
    <row r="5" spans="1:46" ht="21" thickBot="1" x14ac:dyDescent="0.25">
      <c r="B5" s="60"/>
      <c r="C5" s="60"/>
      <c r="D5" s="60"/>
      <c r="E5" s="58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290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290"/>
      <c r="AN5" s="109"/>
      <c r="AO5" s="41"/>
      <c r="AP5" s="41"/>
      <c r="AQ5" s="15"/>
      <c r="AR5" s="15"/>
      <c r="AS5" s="15"/>
      <c r="AT5" s="15"/>
    </row>
    <row r="6" spans="1:46" s="2" customFormat="1" ht="152.25" customHeight="1" x14ac:dyDescent="0.2">
      <c r="A6" s="12">
        <f>'Juv. Masculino'!A4</f>
        <v>44926</v>
      </c>
      <c r="B6" s="37" t="s">
        <v>448</v>
      </c>
      <c r="C6" s="430" t="s">
        <v>3</v>
      </c>
      <c r="D6" s="450" t="s">
        <v>4</v>
      </c>
      <c r="E6" s="450" t="s">
        <v>203</v>
      </c>
      <c r="F6" s="113" t="s">
        <v>449</v>
      </c>
      <c r="G6" s="113" t="s">
        <v>29</v>
      </c>
      <c r="H6" s="113" t="s">
        <v>368</v>
      </c>
      <c r="I6" s="113" t="s">
        <v>407</v>
      </c>
      <c r="J6" s="113" t="s">
        <v>450</v>
      </c>
      <c r="K6" s="113" t="s">
        <v>451</v>
      </c>
      <c r="L6" s="113" t="s">
        <v>452</v>
      </c>
      <c r="M6" s="113" t="s">
        <v>453</v>
      </c>
      <c r="N6" s="113" t="s">
        <v>222</v>
      </c>
      <c r="O6" s="113" t="s">
        <v>373</v>
      </c>
      <c r="P6" s="113" t="s">
        <v>77</v>
      </c>
      <c r="Q6" s="113" t="s">
        <v>374</v>
      </c>
      <c r="R6" s="113" t="s">
        <v>411</v>
      </c>
      <c r="S6" s="113" t="s">
        <v>412</v>
      </c>
      <c r="T6" s="113" t="s">
        <v>618</v>
      </c>
      <c r="U6" s="113"/>
      <c r="V6" s="110" t="s">
        <v>98</v>
      </c>
      <c r="W6" s="116" t="str">
        <f t="shared" ref="W6:AL7" si="0">+F6</f>
        <v xml:space="preserve">FVG       Torneo Juvenil Junko Golf Club, Gira IJGA </v>
      </c>
      <c r="X6" s="116" t="str">
        <f t="shared" si="0"/>
        <v>FVG  !ra Parada Gira Juvenil de Oriente, PLC CC., Pto La Cruz Anzoategui</v>
      </c>
      <c r="Y6" s="116" t="str">
        <f t="shared" si="0"/>
        <v xml:space="preserve">FVG       Torneo Juvenil IZCC - Gira IJGA, Izcaragua CC., </v>
      </c>
      <c r="Z6" s="116" t="str">
        <f t="shared" si="0"/>
        <v>FVG     Torneo Juvenil FVG Gira IJGA, Guataparo CC, Valencia 4532 yds</v>
      </c>
      <c r="AA6" s="116" t="str">
        <f t="shared" si="0"/>
        <v>US KIDS Venezuela                                             Valle arriba GC                                                                            TEE 4</v>
      </c>
      <c r="AB6" s="116" t="str">
        <f t="shared" si="0"/>
        <v>US KIDS Venezuela                     Valle arriba GC                                                                            TEE 3</v>
      </c>
      <c r="AC6" s="116" t="str">
        <f t="shared" si="0"/>
        <v xml:space="preserve">US KIDS Venezuela                     Valle arriba GC                                                                            TEE 2 </v>
      </c>
      <c r="AD6" s="116" t="str">
        <f t="shared" si="0"/>
        <v xml:space="preserve">USKIDS World Championship 2023. Tallamore GC, Pinehurst  4945 yds </v>
      </c>
      <c r="AE6" s="116" t="str">
        <f t="shared" si="0"/>
        <v>FVG      Torneo Juvenil  Gira IJGA, Marriott Maracay  5800 yds</v>
      </c>
      <c r="AF6" s="116" t="str">
        <f t="shared" si="0"/>
        <v>FVG    CampeonatoNacional Infantil 2023, Caracas CC, Caracas</v>
      </c>
      <c r="AG6" s="116" t="str">
        <f t="shared" si="0"/>
        <v xml:space="preserve">FVG  III Parada Gira Oriental de Golf Menor, La Salina GC, Lecherias </v>
      </c>
      <c r="AH6" s="116" t="str">
        <f t="shared" si="0"/>
        <v>FVG      Invitacional Juvenil LCC  Lagunita CC, La Lagunita  5800 yds</v>
      </c>
      <c r="AI6" s="116" t="str">
        <f t="shared" si="0"/>
        <v>FVG      Invitacional Juvenil LCC  Lagunita CC, La Lagunita  5000 yds</v>
      </c>
      <c r="AJ6" s="116" t="str">
        <f t="shared" si="0"/>
        <v xml:space="preserve">FVG      Internacional Juvenil Guataparo CC 2023  </v>
      </c>
      <c r="AK6" s="116" t="str">
        <f t="shared" si="0"/>
        <v>FVG     Cierre Gira Juvenil Oriente, San Miguel CC, Maturin   6500 yds</v>
      </c>
      <c r="AL6" s="116">
        <f t="shared" si="0"/>
        <v>0</v>
      </c>
      <c r="AM6" s="155" t="s">
        <v>99</v>
      </c>
      <c r="AN6" s="425" t="s">
        <v>98</v>
      </c>
      <c r="AO6" s="347"/>
      <c r="AP6" s="347"/>
    </row>
    <row r="7" spans="1:46" s="2" customFormat="1" ht="18" customHeight="1" thickBot="1" x14ac:dyDescent="0.25">
      <c r="B7" s="245">
        <f>+'INF "D" Fem'!B7</f>
        <v>45287</v>
      </c>
      <c r="C7" s="447"/>
      <c r="D7" s="451"/>
      <c r="E7" s="451"/>
      <c r="F7" s="161">
        <v>44983</v>
      </c>
      <c r="G7" s="161">
        <v>45018</v>
      </c>
      <c r="H7" s="161">
        <v>45039</v>
      </c>
      <c r="I7" s="161">
        <v>45060</v>
      </c>
      <c r="J7" s="161">
        <v>45067</v>
      </c>
      <c r="K7" s="161">
        <v>45067</v>
      </c>
      <c r="L7" s="161">
        <v>45067</v>
      </c>
      <c r="M7" s="161">
        <v>45143</v>
      </c>
      <c r="N7" s="161">
        <v>45158</v>
      </c>
      <c r="O7" s="161">
        <v>45186</v>
      </c>
      <c r="P7" s="161">
        <v>45200</v>
      </c>
      <c r="Q7" s="161">
        <v>45228</v>
      </c>
      <c r="R7" s="161">
        <v>45228</v>
      </c>
      <c r="S7" s="161">
        <v>45242</v>
      </c>
      <c r="T7" s="161">
        <v>45277</v>
      </c>
      <c r="U7" s="177"/>
      <c r="V7" s="119"/>
      <c r="W7" s="161">
        <f t="shared" si="0"/>
        <v>44983</v>
      </c>
      <c r="X7" s="161">
        <f t="shared" si="0"/>
        <v>45018</v>
      </c>
      <c r="Y7" s="161">
        <f t="shared" si="0"/>
        <v>45039</v>
      </c>
      <c r="Z7" s="161">
        <f t="shared" si="0"/>
        <v>45060</v>
      </c>
      <c r="AA7" s="161">
        <f t="shared" si="0"/>
        <v>45067</v>
      </c>
      <c r="AB7" s="161">
        <f t="shared" si="0"/>
        <v>45067</v>
      </c>
      <c r="AC7" s="161">
        <f t="shared" si="0"/>
        <v>45067</v>
      </c>
      <c r="AD7" s="161">
        <f t="shared" si="0"/>
        <v>45143</v>
      </c>
      <c r="AE7" s="161">
        <f t="shared" si="0"/>
        <v>45158</v>
      </c>
      <c r="AF7" s="161">
        <f t="shared" si="0"/>
        <v>45186</v>
      </c>
      <c r="AG7" s="161">
        <f t="shared" si="0"/>
        <v>45200</v>
      </c>
      <c r="AH7" s="161">
        <f t="shared" si="0"/>
        <v>45228</v>
      </c>
      <c r="AI7" s="161">
        <f t="shared" si="0"/>
        <v>45228</v>
      </c>
      <c r="AJ7" s="161">
        <f t="shared" si="0"/>
        <v>45242</v>
      </c>
      <c r="AK7" s="161">
        <f t="shared" si="0"/>
        <v>45277</v>
      </c>
      <c r="AL7" s="177">
        <f t="shared" si="0"/>
        <v>0</v>
      </c>
      <c r="AM7" s="156" t="s">
        <v>100</v>
      </c>
      <c r="AN7" s="426"/>
      <c r="AO7" s="347"/>
      <c r="AP7" s="347"/>
    </row>
    <row r="8" spans="1:46" x14ac:dyDescent="0.2">
      <c r="A8" s="75">
        <v>1</v>
      </c>
      <c r="B8" s="53" t="s">
        <v>379</v>
      </c>
      <c r="C8" s="74" t="s">
        <v>113</v>
      </c>
      <c r="D8" s="403">
        <v>40941</v>
      </c>
      <c r="E8" s="74" t="str">
        <f t="shared" ref="E8:E30" si="1">IF(($A$6-D8)/365.25&gt;18,"",IF(($A$6-D8)/365.25&gt;15,"JUV",IF(($A$6-D8)/365.25&gt;13,"PJUV",IF(($A$6-D8)/365.25&gt;11,"INF D",IF(($A$6-D8)/365.25&gt;9,"INF C","INF B")))))</f>
        <v>INF C</v>
      </c>
      <c r="F8" s="203">
        <v>344</v>
      </c>
      <c r="G8" s="203">
        <v>126</v>
      </c>
      <c r="H8" s="203">
        <v>424</v>
      </c>
      <c r="I8" s="203"/>
      <c r="J8" s="203">
        <v>264</v>
      </c>
      <c r="K8" s="203"/>
      <c r="L8" s="203"/>
      <c r="M8" s="203">
        <v>100</v>
      </c>
      <c r="N8" s="203">
        <v>784</v>
      </c>
      <c r="O8" s="203">
        <v>596</v>
      </c>
      <c r="P8" s="203"/>
      <c r="Q8" s="203">
        <v>72</v>
      </c>
      <c r="R8" s="203"/>
      <c r="S8" s="203">
        <v>222</v>
      </c>
      <c r="T8" s="203"/>
      <c r="U8" s="203"/>
      <c r="V8" s="170">
        <f t="shared" ref="V8:V30" si="2">COUNT(F8:U8)</f>
        <v>9</v>
      </c>
      <c r="W8" s="246">
        <f t="shared" ref="W8:W30" si="3">+IF($B$7-W$7&lt;365/12,F8,IF($B$7-W$7&lt;365*2/12,F8*0.93,IF($B$7-W$7&lt;365*3/12,F8*0.86,IF($B$7-W$7&lt;365*4/12,F8*0.79,IF($B$7-W$7&lt;365*5/12,F8*0.72,IF($B$7-W$7&lt;365*6/12,F8*0.65,IF($B$7-W$7&lt;365*7/12,F8*0.58,IF($B$7-W$7&lt;365*8/12,F8*0.51,0))))))))+IF($B$7-W$7&gt;365,0,IF($B$7-W$7&gt;365*11/12,F8*0.23,IF($B$7-W$7&gt;365*10/12,F8*0.3,IF($B$7-W$7&gt;365*9/12,F8*0.37,IF($B$7-W$7&gt;365*8/12,F8*0.44,0)))))</f>
        <v>127.28</v>
      </c>
      <c r="X8" s="232">
        <f t="shared" ref="X8:X30" si="4">+IF($B$7-X$7&lt;365/12,G8,IF($B$7-X$7&lt;365*2/12,G8*0.93,IF($B$7-X$7&lt;365*3/12,G8*0.86,IF($B$7-X$7&lt;365*4/12,G8*0.79,IF($B$7-X$7&lt;365*5/12,G8*0.72,IF($B$7-X$7&lt;365*6/12,G8*0.65,IF($B$7-X$7&lt;365*7/12,G8*0.58,IF($B$7-X$7&lt;365*8/12,G8*0.51,0))))))))+IF($B$7-X$7&gt;365,0,IF($B$7-X$7&gt;365*11/12,G8*0.23,IF($B$7-X$7&gt;365*10/12,G8*0.3,IF($B$7-X$7&gt;365*9/12,G8*0.37,IF($B$7-X$7&gt;365*8/12,G8*0.44,0)))))</f>
        <v>55.44</v>
      </c>
      <c r="Y8" s="246">
        <f t="shared" ref="Y8:Y30" si="5">+IF($B$7-Y$7&lt;365/12,H8,IF($B$7-Y$7&lt;365*2/12,H8*0.93,IF($B$7-Y$7&lt;365*3/12,H8*0.86,IF($B$7-Y$7&lt;365*4/12,H8*0.79,IF($B$7-Y$7&lt;365*5/12,H8*0.72,IF($B$7-Y$7&lt;365*6/12,H8*0.65,IF($B$7-Y$7&lt;365*7/12,H8*0.58,IF($B$7-Y$7&lt;365*8/12,H8*0.51,0))))))))+IF($B$7-Y$7&gt;365,0,IF($B$7-Y$7&gt;365*11/12,H8*0.23,IF($B$7-Y$7&gt;365*10/12,H8*0.3,IF($B$7-Y$7&gt;365*9/12,H8*0.37,IF($B$7-Y$7&gt;365*8/12,H8*0.44,0)))))</f>
        <v>186.56</v>
      </c>
      <c r="Z8" s="246">
        <f t="shared" ref="Z8:Z30" si="6">+IF($B$7-Z$7&lt;365/12,I8,IF($B$7-Z$7&lt;365*2/12,I8*0.93,IF($B$7-Z$7&lt;365*3/12,I8*0.86,IF($B$7-Z$7&lt;365*4/12,I8*0.79,IF($B$7-Z$7&lt;365*5/12,I8*0.72,IF($B$7-Z$7&lt;365*6/12,I8*0.65,IF($B$7-Z$7&lt;365*7/12,I8*0.58,IF($B$7-Z$7&lt;365*8/12,I8*0.51,0))))))))+IF($B$7-Z$7&gt;365,0,IF($B$7-Z$7&gt;365*11/12,I8*0.23,IF($B$7-Z$7&gt;365*10/12,I8*0.3,IF($B$7-Z$7&gt;365*9/12,I8*0.37,IF($B$7-Z$7&gt;365*8/12,I8*0.44,0)))))</f>
        <v>0</v>
      </c>
      <c r="AA8" s="246">
        <f t="shared" ref="AA8:AA30" si="7">+IF($B$7-AA$7&lt;365/12,J8,IF($B$7-AA$7&lt;365*2/12,J8*0.93,IF($B$7-AA$7&lt;365*3/12,J8*0.86,IF($B$7-AA$7&lt;365*4/12,J8*0.79,IF($B$7-AA$7&lt;365*5/12,J8*0.72,IF($B$7-AA$7&lt;365*6/12,J8*0.65,IF($B$7-AA$7&lt;365*7/12,J8*0.58,IF($B$7-AA$7&lt;365*8/12,J8*0.51,0))))))))+IF($B$7-AA$7&gt;365,0,IF($B$7-AA$7&gt;365*11/12,J8*0.23,IF($B$7-AA$7&gt;365*10/12,J8*0.3,IF($B$7-AA$7&gt;365*9/12,J8*0.37,IF($B$7-AA$7&gt;365*8/12,J8*0.44,0)))))</f>
        <v>134.64000000000001</v>
      </c>
      <c r="AB8" s="246">
        <f t="shared" ref="AB8:AB30" si="8">+IF($B$7-AB$7&lt;365/12,K8,IF($B$7-AB$7&lt;365*2/12,K8*0.93,IF($B$7-AB$7&lt;365*3/12,K8*0.86,IF($B$7-AB$7&lt;365*4/12,K8*0.79,IF($B$7-AB$7&lt;365*5/12,K8*0.72,IF($B$7-AB$7&lt;365*6/12,K8*0.65,IF($B$7-AB$7&lt;365*7/12,K8*0.58,IF($B$7-AB$7&lt;365*8/12,K8*0.51,0))))))))+IF($B$7-AB$7&gt;365,0,IF($B$7-AB$7&gt;365*11/12,K8*0.23,IF($B$7-AB$7&gt;365*10/12,K8*0.3,IF($B$7-AB$7&gt;365*9/12,K8*0.37,IF($B$7-AB$7&gt;365*8/12,K8*0.44,0)))))</f>
        <v>0</v>
      </c>
      <c r="AC8" s="246">
        <f t="shared" ref="AC8:AC30" si="9">+IF($B$7-AC$7&lt;365/12,L8,IF($B$7-AC$7&lt;365*2/12,L8*0.93,IF($B$7-AC$7&lt;365*3/12,L8*0.86,IF($B$7-AC$7&lt;365*4/12,L8*0.79,IF($B$7-AC$7&lt;365*5/12,L8*0.72,IF($B$7-AC$7&lt;365*6/12,L8*0.65,IF($B$7-AC$7&lt;365*7/12,L8*0.58,IF($B$7-AC$7&lt;365*8/12,L8*0.51,0))))))))+IF($B$7-AC$7&gt;365,0,IF($B$7-AC$7&gt;365*11/12,L8*0.23,IF($B$7-AC$7&gt;365*10/12,L8*0.3,IF($B$7-AC$7&gt;365*9/12,L8*0.37,IF($B$7-AC$7&gt;365*8/12,L8*0.44,0)))))</f>
        <v>0</v>
      </c>
      <c r="AD8" s="246">
        <f t="shared" ref="AD8:AD30" si="10">+IF($B$7-AD$7&lt;365/12,M8,IF($B$7-AD$7&lt;365*2/12,M8*0.93,IF($B$7-AD$7&lt;365*3/12,M8*0.86,IF($B$7-AD$7&lt;365*4/12,M8*0.79,IF($B$7-AD$7&lt;365*5/12,M8*0.72,IF($B$7-AD$7&lt;365*6/12,M8*0.65,IF($B$7-AD$7&lt;365*7/12,M8*0.58,IF($B$7-AD$7&lt;365*8/12,M8*0.51,0))))))))+IF($B$7-AD$7&gt;365,0,IF($B$7-AD$7&gt;365*11/12,M8*0.23,IF($B$7-AD$7&gt;365*10/12,M8*0.3,IF($B$7-AD$7&gt;365*9/12,M8*0.37,IF($B$7-AD$7&gt;365*8/12,M8*0.44,0)))))</f>
        <v>72</v>
      </c>
      <c r="AE8" s="246">
        <f t="shared" ref="AE8:AE30" si="11">+IF($B$7-AE$7&lt;365/12,N8,IF($B$7-AE$7&lt;365*2/12,N8*0.93,IF($B$7-AE$7&lt;365*3/12,N8*0.86,IF($B$7-AE$7&lt;365*4/12,N8*0.79,IF($B$7-AE$7&lt;365*5/12,N8*0.72,IF($B$7-AE$7&lt;365*6/12,N8*0.65,IF($B$7-AE$7&lt;365*7/12,N8*0.58,IF($B$7-AE$7&lt;365*8/12,N8*0.51,0))))))))+IF($B$7-AE$7&gt;365,0,IF($B$7-AE$7&gt;365*11/12,N8*0.23,IF($B$7-AE$7&gt;365*10/12,N8*0.3,IF($B$7-AE$7&gt;365*9/12,N8*0.37,IF($B$7-AE$7&gt;365*8/12,N8*0.44,0)))))</f>
        <v>564.48</v>
      </c>
      <c r="AF8" s="246">
        <f t="shared" ref="AF8:AF30" si="12">+IF($B$7-AF$7&lt;365/12,O8,IF($B$7-AF$7&lt;365*2/12,O8*0.93,IF($B$7-AF$7&lt;365*3/12,O8*0.86,IF($B$7-AF$7&lt;365*4/12,O8*0.79,IF($B$7-AF$7&lt;365*5/12,O8*0.72,IF($B$7-AF$7&lt;365*6/12,O8*0.65,IF($B$7-AF$7&lt;365*7/12,O8*0.58,IF($B$7-AF$7&lt;365*8/12,O8*0.51,0))))))))+IF($B$7-AF$7&gt;365,0,IF($B$7-AF$7&gt;365*11/12,O8*0.23,IF($B$7-AF$7&gt;365*10/12,O8*0.3,IF($B$7-AF$7&gt;365*9/12,O8*0.37,IF($B$7-AF$7&gt;365*8/12,O8*0.44,0)))))</f>
        <v>470.84000000000003</v>
      </c>
      <c r="AG8" s="246">
        <f t="shared" ref="AG8:AG30" si="13">+IF($B$7-AG$7&lt;365/12,P8,IF($B$7-AG$7&lt;365*2/12,P8*0.93,IF($B$7-AG$7&lt;365*3/12,P8*0.86,IF($B$7-AG$7&lt;365*4/12,P8*0.79,IF($B$7-AG$7&lt;365*5/12,P8*0.72,IF($B$7-AG$7&lt;365*6/12,P8*0.65,IF($B$7-AG$7&lt;365*7/12,P8*0.58,IF($B$7-AG$7&lt;365*8/12,P8*0.51,0))))))))+IF($B$7-AG$7&gt;365,0,IF($B$7-AG$7&gt;365*11/12,P8*0.23,IF($B$7-AG$7&gt;365*10/12,P8*0.3,IF($B$7-AG$7&gt;365*9/12,P8*0.37,IF($B$7-AG$7&gt;365*8/12,P8*0.44,0)))))</f>
        <v>0</v>
      </c>
      <c r="AH8" s="246">
        <f t="shared" ref="AH8:AH30" si="14">+IF($B$7-AH$7&lt;365/12,Q8,IF($B$7-AH$7&lt;365*2/12,Q8*0.93,IF($B$7-AH$7&lt;365*3/12,Q8*0.86,IF($B$7-AH$7&lt;365*4/12,Q8*0.79,IF($B$7-AH$7&lt;365*5/12,Q8*0.72,IF($B$7-AH$7&lt;365*6/12,Q8*0.65,IF($B$7-AH$7&lt;365*7/12,Q8*0.58,IF($B$7-AH$7&lt;365*8/12,Q8*0.51,0))))))))+IF($B$7-AH$7&gt;365,0,IF($B$7-AH$7&gt;365*11/12,Q8*0.23,IF($B$7-AH$7&gt;365*10/12,Q8*0.3,IF($B$7-AH$7&gt;365*9/12,Q8*0.37,IF($B$7-AH$7&gt;365*8/12,Q8*0.44,0)))))</f>
        <v>66.960000000000008</v>
      </c>
      <c r="AI8" s="246">
        <f t="shared" ref="AI8:AI30" si="15">+IF($B$7-AI$7&lt;365/12,R8,IF($B$7-AI$7&lt;365*2/12,R8*0.93,IF($B$7-AI$7&lt;365*3/12,R8*0.86,IF($B$7-AI$7&lt;365*4/12,R8*0.79,IF($B$7-AI$7&lt;365*5/12,R8*0.72,IF($B$7-AI$7&lt;365*6/12,R8*0.65,IF($B$7-AI$7&lt;365*7/12,R8*0.58,IF($B$7-AI$7&lt;365*8/12,R8*0.51,0))))))))+IF($B$7-AI$7&gt;365,0,IF($B$7-AI$7&gt;365*11/12,R8*0.23,IF($B$7-AI$7&gt;365*10/12,R8*0.3,IF($B$7-AI$7&gt;365*9/12,R8*0.37,IF($B$7-AI$7&gt;365*8/12,R8*0.44,0)))))</f>
        <v>0</v>
      </c>
      <c r="AJ8" s="246">
        <f t="shared" ref="AJ8:AJ30" si="16">+IF($B$7-AJ$7&lt;365/12,S8,IF($B$7-AJ$7&lt;365*2/12,S8*0.93,IF($B$7-AJ$7&lt;365*3/12,S8*0.86,IF($B$7-AJ$7&lt;365*4/12,S8*0.79,IF($B$7-AJ$7&lt;365*5/12,S8*0.72,IF($B$7-AJ$7&lt;365*6/12,S8*0.65,IF($B$7-AJ$7&lt;365*7/12,S8*0.58,IF($B$7-AJ$7&lt;365*8/12,S8*0.51,0))))))))+IF($B$7-AJ$7&gt;365,0,IF($B$7-AJ$7&gt;365*11/12,S8*0.23,IF($B$7-AJ$7&gt;365*10/12,S8*0.3,IF($B$7-AJ$7&gt;365*9/12,S8*0.37,IF($B$7-AJ$7&gt;365*8/12,S8*0.44,0)))))</f>
        <v>206.46</v>
      </c>
      <c r="AK8" s="246">
        <f t="shared" ref="AK8:AK30" si="17">+IF($B$7-AK$7&lt;365/12,T8,IF($B$7-AK$7&lt;365*2/12,T8*0.93,IF($B$7-AK$7&lt;365*3/12,T8*0.86,IF($B$7-AK$7&lt;365*4/12,T8*0.79,IF($B$7-AK$7&lt;365*5/12,T8*0.72,IF($B$7-AK$7&lt;365*6/12,T8*0.65,IF($B$7-AK$7&lt;365*7/12,T8*0.58,IF($B$7-AK$7&lt;365*8/12,T8*0.51,0))))))))+IF($B$7-AK$7&gt;365,0,IF($B$7-AK$7&gt;365*11/12,T8*0.23,IF($B$7-AK$7&gt;365*10/12,T8*0.3,IF($B$7-AK$7&gt;365*9/12,T8*0.37,IF($B$7-AK$7&gt;365*8/12,T8*0.44,0)))))</f>
        <v>0</v>
      </c>
      <c r="AL8" s="246">
        <f t="shared" ref="AL8:AL30" si="18">+IF($B$7-AL$7&lt;365/12,U8,IF($B$7-AL$7&lt;365*2/12,U8*0.93,IF($B$7-AL$7&lt;365*3/12,U8*0.86,IF($B$7-AL$7&lt;365*4/12,U8*0.79,IF($B$7-AL$7&lt;365*5/12,U8*0.72,IF($B$7-AL$7&lt;365*6/12,U8*0.65,IF($B$7-AL$7&lt;365*7/12,U8*0.58,IF($B$7-AL$7&lt;365*8/12,U8*0.51,0))))))))+IF($B$7-AL$7&gt;365,0,IF($B$7-AL$7&gt;365*11/12,U8*0.23,IF($B$7-AL$7&gt;365*10/12,U8*0.3,IF($B$7-AL$7&gt;365*9/12,U8*0.37,IF($B$7-AL$7&gt;365*8/12,U8*0.44,0)))))</f>
        <v>0</v>
      </c>
      <c r="AM8" s="135">
        <f>SUM(W8:AL8)-X8</f>
        <v>1829.2200000000003</v>
      </c>
      <c r="AN8" s="170">
        <f t="shared" ref="AN8:AN30" si="19">+V8</f>
        <v>9</v>
      </c>
      <c r="AO8" s="43" t="str">
        <f t="shared" ref="AO8:AO48" si="20">+B8</f>
        <v>ALBERTO TORREALBA</v>
      </c>
      <c r="AP8" s="44" t="str">
        <f t="shared" ref="AP8:AP48" si="21">+C8</f>
        <v>LCC</v>
      </c>
      <c r="AQ8" s="9">
        <v>1</v>
      </c>
    </row>
    <row r="9" spans="1:46" x14ac:dyDescent="0.2">
      <c r="A9" s="75">
        <f t="shared" ref="A9:A47" si="22">+IF(AM9&gt;0,+IF(AM9=AM8,A8,AQ9)," ")</f>
        <v>2</v>
      </c>
      <c r="B9" s="53" t="s">
        <v>454</v>
      </c>
      <c r="C9" s="61" t="s">
        <v>107</v>
      </c>
      <c r="D9" s="344">
        <v>41214</v>
      </c>
      <c r="E9" s="61" t="str">
        <f t="shared" si="1"/>
        <v>INF C</v>
      </c>
      <c r="F9" s="203"/>
      <c r="G9" s="203"/>
      <c r="H9" s="203"/>
      <c r="I9" s="203"/>
      <c r="J9" s="203"/>
      <c r="K9" s="203"/>
      <c r="L9" s="203"/>
      <c r="M9" s="203"/>
      <c r="N9" s="203">
        <v>466</v>
      </c>
      <c r="O9" s="203">
        <v>764</v>
      </c>
      <c r="P9" s="203"/>
      <c r="Q9" s="203"/>
      <c r="R9" s="203"/>
      <c r="S9" s="203"/>
      <c r="T9" s="203"/>
      <c r="U9" s="203"/>
      <c r="V9" s="160">
        <f t="shared" si="2"/>
        <v>2</v>
      </c>
      <c r="W9" s="144">
        <f t="shared" si="3"/>
        <v>0</v>
      </c>
      <c r="X9" s="144">
        <f t="shared" si="4"/>
        <v>0</v>
      </c>
      <c r="Y9" s="144">
        <f t="shared" si="5"/>
        <v>0</v>
      </c>
      <c r="Z9" s="144">
        <f t="shared" si="6"/>
        <v>0</v>
      </c>
      <c r="AA9" s="144">
        <f t="shared" si="7"/>
        <v>0</v>
      </c>
      <c r="AB9" s="144">
        <f t="shared" si="8"/>
        <v>0</v>
      </c>
      <c r="AC9" s="144">
        <f t="shared" si="9"/>
        <v>0</v>
      </c>
      <c r="AD9" s="144">
        <f t="shared" si="10"/>
        <v>0</v>
      </c>
      <c r="AE9" s="144">
        <f t="shared" si="11"/>
        <v>335.52</v>
      </c>
      <c r="AF9" s="144">
        <f t="shared" si="12"/>
        <v>603.56000000000006</v>
      </c>
      <c r="AG9" s="144">
        <f t="shared" si="13"/>
        <v>0</v>
      </c>
      <c r="AH9" s="144">
        <f t="shared" si="14"/>
        <v>0</v>
      </c>
      <c r="AI9" s="144">
        <f t="shared" si="15"/>
        <v>0</v>
      </c>
      <c r="AJ9" s="144">
        <f t="shared" si="16"/>
        <v>0</v>
      </c>
      <c r="AK9" s="144">
        <f t="shared" si="17"/>
        <v>0</v>
      </c>
      <c r="AL9" s="144">
        <f t="shared" si="18"/>
        <v>0</v>
      </c>
      <c r="AM9" s="135">
        <f>SUM(W9:AL9)</f>
        <v>939.08</v>
      </c>
      <c r="AN9" s="160">
        <f t="shared" si="19"/>
        <v>2</v>
      </c>
      <c r="AO9" s="45" t="str">
        <f t="shared" si="20"/>
        <v>SAMUEL JORDAN</v>
      </c>
      <c r="AP9" s="46" t="str">
        <f t="shared" si="21"/>
        <v>FVG</v>
      </c>
      <c r="AQ9" s="9">
        <v>2</v>
      </c>
    </row>
    <row r="10" spans="1:46" x14ac:dyDescent="0.2">
      <c r="A10" s="75">
        <f t="shared" si="22"/>
        <v>3</v>
      </c>
      <c r="B10" s="27" t="s">
        <v>386</v>
      </c>
      <c r="C10" s="61" t="s">
        <v>113</v>
      </c>
      <c r="D10" s="344">
        <v>40941</v>
      </c>
      <c r="E10" s="61" t="str">
        <f t="shared" si="1"/>
        <v>INF C</v>
      </c>
      <c r="F10" s="203">
        <v>72</v>
      </c>
      <c r="G10" s="203">
        <v>84</v>
      </c>
      <c r="H10" s="203">
        <v>96</v>
      </c>
      <c r="I10" s="203">
        <v>126</v>
      </c>
      <c r="J10" s="203">
        <v>60</v>
      </c>
      <c r="K10" s="203"/>
      <c r="L10" s="203"/>
      <c r="M10" s="203"/>
      <c r="N10" s="203">
        <v>60</v>
      </c>
      <c r="O10" s="203">
        <v>160</v>
      </c>
      <c r="P10" s="203"/>
      <c r="Q10" s="203"/>
      <c r="R10" s="203">
        <v>144</v>
      </c>
      <c r="S10" s="203">
        <v>128</v>
      </c>
      <c r="T10" s="203"/>
      <c r="U10" s="203"/>
      <c r="V10" s="160">
        <f t="shared" si="2"/>
        <v>9</v>
      </c>
      <c r="W10" s="252">
        <f t="shared" si="3"/>
        <v>26.64</v>
      </c>
      <c r="X10" s="144">
        <f t="shared" si="4"/>
        <v>36.96</v>
      </c>
      <c r="Y10" s="144">
        <f t="shared" si="5"/>
        <v>42.24</v>
      </c>
      <c r="Z10" s="144">
        <f t="shared" si="6"/>
        <v>64.260000000000005</v>
      </c>
      <c r="AA10" s="144">
        <f t="shared" si="7"/>
        <v>30.6</v>
      </c>
      <c r="AB10" s="144">
        <f t="shared" si="8"/>
        <v>0</v>
      </c>
      <c r="AC10" s="144">
        <f t="shared" si="9"/>
        <v>0</v>
      </c>
      <c r="AD10" s="144">
        <f t="shared" si="10"/>
        <v>0</v>
      </c>
      <c r="AE10" s="144">
        <f t="shared" si="11"/>
        <v>43.199999999999996</v>
      </c>
      <c r="AF10" s="144">
        <f t="shared" si="12"/>
        <v>126.4</v>
      </c>
      <c r="AG10" s="144">
        <f t="shared" si="13"/>
        <v>0</v>
      </c>
      <c r="AH10" s="144">
        <f t="shared" si="14"/>
        <v>0</v>
      </c>
      <c r="AI10" s="144">
        <f t="shared" si="15"/>
        <v>133.92000000000002</v>
      </c>
      <c r="AJ10" s="144">
        <f t="shared" si="16"/>
        <v>119.04</v>
      </c>
      <c r="AK10" s="144">
        <f t="shared" si="17"/>
        <v>0</v>
      </c>
      <c r="AL10" s="144">
        <f t="shared" si="18"/>
        <v>0</v>
      </c>
      <c r="AM10" s="135">
        <f>SUM(W10:AL10)-W10</f>
        <v>596.62</v>
      </c>
      <c r="AN10" s="160">
        <f t="shared" si="19"/>
        <v>9</v>
      </c>
      <c r="AO10" s="45" t="str">
        <f t="shared" si="20"/>
        <v>ALFREDO TORREALBA</v>
      </c>
      <c r="AP10" s="46" t="str">
        <f t="shared" si="21"/>
        <v>LCC</v>
      </c>
      <c r="AQ10" s="9">
        <v>3</v>
      </c>
    </row>
    <row r="11" spans="1:46" x14ac:dyDescent="0.2">
      <c r="A11" s="75">
        <f t="shared" si="22"/>
        <v>4</v>
      </c>
      <c r="B11" s="27" t="s">
        <v>455</v>
      </c>
      <c r="C11" s="61" t="s">
        <v>113</v>
      </c>
      <c r="D11" s="344">
        <v>41279</v>
      </c>
      <c r="E11" s="61" t="str">
        <f t="shared" si="1"/>
        <v>INF C</v>
      </c>
      <c r="F11" s="203"/>
      <c r="G11" s="203">
        <v>72</v>
      </c>
      <c r="H11" s="203"/>
      <c r="I11" s="203"/>
      <c r="J11" s="203"/>
      <c r="K11" s="203">
        <v>176</v>
      </c>
      <c r="L11" s="203"/>
      <c r="M11" s="203"/>
      <c r="N11" s="203">
        <v>48</v>
      </c>
      <c r="O11" s="203">
        <v>96</v>
      </c>
      <c r="P11" s="203"/>
      <c r="Q11" s="203"/>
      <c r="R11" s="203">
        <v>72</v>
      </c>
      <c r="S11" s="203">
        <v>96</v>
      </c>
      <c r="T11" s="203">
        <v>126</v>
      </c>
      <c r="U11" s="203"/>
      <c r="V11" s="160">
        <f t="shared" si="2"/>
        <v>7</v>
      </c>
      <c r="W11" s="168">
        <f t="shared" si="3"/>
        <v>0</v>
      </c>
      <c r="X11" s="168">
        <f t="shared" si="4"/>
        <v>31.68</v>
      </c>
      <c r="Y11" s="168">
        <f t="shared" si="5"/>
        <v>0</v>
      </c>
      <c r="Z11" s="168">
        <f t="shared" si="6"/>
        <v>0</v>
      </c>
      <c r="AA11" s="168">
        <f t="shared" si="7"/>
        <v>0</v>
      </c>
      <c r="AB11" s="168">
        <f t="shared" si="8"/>
        <v>89.76</v>
      </c>
      <c r="AC11" s="168">
        <f t="shared" si="9"/>
        <v>0</v>
      </c>
      <c r="AD11" s="168">
        <f t="shared" si="10"/>
        <v>0</v>
      </c>
      <c r="AE11" s="168">
        <f t="shared" si="11"/>
        <v>34.56</v>
      </c>
      <c r="AF11" s="168">
        <f t="shared" si="12"/>
        <v>75.84</v>
      </c>
      <c r="AG11" s="168">
        <f t="shared" si="13"/>
        <v>0</v>
      </c>
      <c r="AH11" s="168">
        <f t="shared" si="14"/>
        <v>0</v>
      </c>
      <c r="AI11" s="168">
        <f t="shared" si="15"/>
        <v>66.960000000000008</v>
      </c>
      <c r="AJ11" s="168">
        <f t="shared" si="16"/>
        <v>89.28</v>
      </c>
      <c r="AK11" s="168">
        <f t="shared" si="17"/>
        <v>126</v>
      </c>
      <c r="AL11" s="144">
        <f t="shared" si="18"/>
        <v>0</v>
      </c>
      <c r="AM11" s="97">
        <f t="shared" ref="AM11:AM30" si="23">SUM(W11:AL11)</f>
        <v>514.08000000000004</v>
      </c>
      <c r="AN11" s="160">
        <f t="shared" si="19"/>
        <v>7</v>
      </c>
      <c r="AO11" s="45" t="str">
        <f t="shared" si="20"/>
        <v>NICOLAS BRILLEMBOURG</v>
      </c>
      <c r="AP11" s="46" t="str">
        <f t="shared" si="21"/>
        <v>LCC</v>
      </c>
      <c r="AQ11" s="9">
        <v>4</v>
      </c>
    </row>
    <row r="12" spans="1:46" x14ac:dyDescent="0.2">
      <c r="A12" s="75">
        <f t="shared" si="22"/>
        <v>5</v>
      </c>
      <c r="B12" s="27" t="s">
        <v>456</v>
      </c>
      <c r="C12" s="61" t="s">
        <v>113</v>
      </c>
      <c r="D12" s="344">
        <v>41503</v>
      </c>
      <c r="E12" s="61" t="str">
        <f t="shared" si="1"/>
        <v>INF C</v>
      </c>
      <c r="F12" s="203">
        <v>48</v>
      </c>
      <c r="G12" s="203"/>
      <c r="H12" s="203">
        <v>24</v>
      </c>
      <c r="I12" s="203">
        <v>63</v>
      </c>
      <c r="J12" s="203"/>
      <c r="K12" s="203"/>
      <c r="L12" s="203">
        <v>68</v>
      </c>
      <c r="M12" s="203"/>
      <c r="N12" s="203"/>
      <c r="O12" s="203">
        <v>192</v>
      </c>
      <c r="P12" s="203"/>
      <c r="Q12" s="203"/>
      <c r="R12" s="203">
        <v>96</v>
      </c>
      <c r="S12" s="203">
        <v>32</v>
      </c>
      <c r="T12" s="203"/>
      <c r="U12" s="203"/>
      <c r="V12" s="160">
        <f t="shared" si="2"/>
        <v>7</v>
      </c>
      <c r="W12" s="168">
        <f t="shared" si="3"/>
        <v>17.759999999999998</v>
      </c>
      <c r="X12" s="168">
        <f t="shared" si="4"/>
        <v>0</v>
      </c>
      <c r="Y12" s="168">
        <f t="shared" si="5"/>
        <v>10.56</v>
      </c>
      <c r="Z12" s="168">
        <f t="shared" si="6"/>
        <v>32.130000000000003</v>
      </c>
      <c r="AA12" s="168">
        <f t="shared" si="7"/>
        <v>0</v>
      </c>
      <c r="AB12" s="168">
        <f t="shared" si="8"/>
        <v>0</v>
      </c>
      <c r="AC12" s="168">
        <f t="shared" si="9"/>
        <v>34.68</v>
      </c>
      <c r="AD12" s="168">
        <f t="shared" si="10"/>
        <v>0</v>
      </c>
      <c r="AE12" s="168">
        <f t="shared" si="11"/>
        <v>0</v>
      </c>
      <c r="AF12" s="168">
        <f t="shared" si="12"/>
        <v>151.68</v>
      </c>
      <c r="AG12" s="168">
        <f t="shared" si="13"/>
        <v>0</v>
      </c>
      <c r="AH12" s="168">
        <f t="shared" si="14"/>
        <v>0</v>
      </c>
      <c r="AI12" s="168">
        <f t="shared" si="15"/>
        <v>89.28</v>
      </c>
      <c r="AJ12" s="168">
        <f t="shared" si="16"/>
        <v>29.76</v>
      </c>
      <c r="AK12" s="168">
        <f t="shared" si="17"/>
        <v>0</v>
      </c>
      <c r="AL12" s="144">
        <f t="shared" si="18"/>
        <v>0</v>
      </c>
      <c r="AM12" s="135">
        <f t="shared" si="23"/>
        <v>365.85</v>
      </c>
      <c r="AN12" s="160">
        <f t="shared" si="19"/>
        <v>7</v>
      </c>
      <c r="AO12" s="45" t="str">
        <f t="shared" si="20"/>
        <v>LUIS D TORO GRUBER</v>
      </c>
      <c r="AP12" s="46" t="str">
        <f t="shared" si="21"/>
        <v>LCC</v>
      </c>
      <c r="AQ12" s="9">
        <v>5</v>
      </c>
    </row>
    <row r="13" spans="1:46" x14ac:dyDescent="0.2">
      <c r="A13" s="75">
        <f t="shared" si="22"/>
        <v>6</v>
      </c>
      <c r="B13" s="55" t="s">
        <v>457</v>
      </c>
      <c r="C13" s="64" t="s">
        <v>113</v>
      </c>
      <c r="D13" s="404">
        <v>41582</v>
      </c>
      <c r="E13" s="61" t="str">
        <f t="shared" si="1"/>
        <v>INF C</v>
      </c>
      <c r="F13" s="149">
        <v>60</v>
      </c>
      <c r="G13" s="149"/>
      <c r="H13" s="149">
        <v>60</v>
      </c>
      <c r="I13" s="149"/>
      <c r="J13" s="149"/>
      <c r="K13" s="149"/>
      <c r="L13" s="149">
        <v>196</v>
      </c>
      <c r="M13" s="149"/>
      <c r="N13" s="149"/>
      <c r="O13" s="149">
        <v>64</v>
      </c>
      <c r="P13" s="149"/>
      <c r="Q13" s="149"/>
      <c r="R13" s="149">
        <v>60</v>
      </c>
      <c r="S13" s="149">
        <v>96</v>
      </c>
      <c r="T13" s="149"/>
      <c r="U13" s="149"/>
      <c r="V13" s="160">
        <f t="shared" si="2"/>
        <v>6</v>
      </c>
      <c r="W13" s="168">
        <f t="shared" si="3"/>
        <v>22.2</v>
      </c>
      <c r="X13" s="168">
        <f t="shared" si="4"/>
        <v>0</v>
      </c>
      <c r="Y13" s="168">
        <f t="shared" si="5"/>
        <v>26.4</v>
      </c>
      <c r="Z13" s="168">
        <f t="shared" si="6"/>
        <v>0</v>
      </c>
      <c r="AA13" s="168">
        <f t="shared" si="7"/>
        <v>0</v>
      </c>
      <c r="AB13" s="168">
        <f t="shared" si="8"/>
        <v>0</v>
      </c>
      <c r="AC13" s="168">
        <f t="shared" si="9"/>
        <v>99.960000000000008</v>
      </c>
      <c r="AD13" s="168">
        <f t="shared" si="10"/>
        <v>0</v>
      </c>
      <c r="AE13" s="168">
        <f t="shared" si="11"/>
        <v>0</v>
      </c>
      <c r="AF13" s="168">
        <f t="shared" si="12"/>
        <v>50.56</v>
      </c>
      <c r="AG13" s="168">
        <f t="shared" si="13"/>
        <v>0</v>
      </c>
      <c r="AH13" s="168">
        <f t="shared" si="14"/>
        <v>0</v>
      </c>
      <c r="AI13" s="168">
        <f t="shared" si="15"/>
        <v>55.800000000000004</v>
      </c>
      <c r="AJ13" s="168">
        <f t="shared" si="16"/>
        <v>89.28</v>
      </c>
      <c r="AK13" s="168">
        <f t="shared" si="17"/>
        <v>0</v>
      </c>
      <c r="AL13" s="144">
        <f t="shared" si="18"/>
        <v>0</v>
      </c>
      <c r="AM13" s="97">
        <f t="shared" si="23"/>
        <v>344.20000000000005</v>
      </c>
      <c r="AN13" s="160">
        <f t="shared" si="19"/>
        <v>6</v>
      </c>
      <c r="AO13" s="45" t="str">
        <f t="shared" si="20"/>
        <v>MATIAS I  ORTIZ</v>
      </c>
      <c r="AP13" s="46" t="str">
        <f t="shared" si="21"/>
        <v>LCC</v>
      </c>
      <c r="AQ13" s="9">
        <v>6</v>
      </c>
    </row>
    <row r="14" spans="1:46" x14ac:dyDescent="0.2">
      <c r="A14" s="75">
        <f t="shared" si="22"/>
        <v>7</v>
      </c>
      <c r="B14" s="27" t="s">
        <v>458</v>
      </c>
      <c r="C14" s="61" t="s">
        <v>105</v>
      </c>
      <c r="D14" s="344">
        <v>41509</v>
      </c>
      <c r="E14" s="61" t="str">
        <f t="shared" si="1"/>
        <v>INF C</v>
      </c>
      <c r="F14" s="149"/>
      <c r="G14" s="149"/>
      <c r="H14" s="149">
        <v>36</v>
      </c>
      <c r="I14" s="149">
        <v>84</v>
      </c>
      <c r="J14" s="149"/>
      <c r="K14" s="149"/>
      <c r="L14" s="149"/>
      <c r="M14" s="149"/>
      <c r="N14" s="149">
        <v>72</v>
      </c>
      <c r="O14" s="149">
        <v>128</v>
      </c>
      <c r="P14" s="149"/>
      <c r="Q14" s="149"/>
      <c r="R14" s="149">
        <v>48</v>
      </c>
      <c r="S14" s="149">
        <v>64</v>
      </c>
      <c r="T14" s="149"/>
      <c r="U14" s="149"/>
      <c r="V14" s="160">
        <f t="shared" si="2"/>
        <v>6</v>
      </c>
      <c r="W14" s="168">
        <f t="shared" si="3"/>
        <v>0</v>
      </c>
      <c r="X14" s="168">
        <f t="shared" si="4"/>
        <v>0</v>
      </c>
      <c r="Y14" s="168">
        <f t="shared" si="5"/>
        <v>15.84</v>
      </c>
      <c r="Z14" s="168">
        <f t="shared" si="6"/>
        <v>42.84</v>
      </c>
      <c r="AA14" s="168">
        <f t="shared" si="7"/>
        <v>0</v>
      </c>
      <c r="AB14" s="168">
        <f t="shared" si="8"/>
        <v>0</v>
      </c>
      <c r="AC14" s="168">
        <f t="shared" si="9"/>
        <v>0</v>
      </c>
      <c r="AD14" s="168">
        <f t="shared" si="10"/>
        <v>0</v>
      </c>
      <c r="AE14" s="168">
        <f t="shared" si="11"/>
        <v>51.839999999999996</v>
      </c>
      <c r="AF14" s="168">
        <f t="shared" si="12"/>
        <v>101.12</v>
      </c>
      <c r="AG14" s="168">
        <f t="shared" si="13"/>
        <v>0</v>
      </c>
      <c r="AH14" s="168">
        <f t="shared" si="14"/>
        <v>0</v>
      </c>
      <c r="AI14" s="168">
        <f t="shared" si="15"/>
        <v>44.64</v>
      </c>
      <c r="AJ14" s="168">
        <f t="shared" si="16"/>
        <v>59.52</v>
      </c>
      <c r="AK14" s="168">
        <f t="shared" si="17"/>
        <v>0</v>
      </c>
      <c r="AL14" s="144">
        <f t="shared" si="18"/>
        <v>0</v>
      </c>
      <c r="AM14" s="97">
        <f t="shared" si="23"/>
        <v>315.8</v>
      </c>
      <c r="AN14" s="160">
        <f t="shared" si="19"/>
        <v>6</v>
      </c>
      <c r="AO14" s="45" t="str">
        <f t="shared" si="20"/>
        <v>FABIO  DESIDERI</v>
      </c>
      <c r="AP14" s="46" t="str">
        <f t="shared" si="21"/>
        <v>GCC</v>
      </c>
      <c r="AQ14" s="9">
        <v>7</v>
      </c>
    </row>
    <row r="15" spans="1:46" x14ac:dyDescent="0.2">
      <c r="A15" s="75">
        <f t="shared" si="22"/>
        <v>8</v>
      </c>
      <c r="B15" s="25" t="s">
        <v>459</v>
      </c>
      <c r="C15" s="74" t="s">
        <v>113</v>
      </c>
      <c r="D15" s="343">
        <v>41526</v>
      </c>
      <c r="E15" s="61" t="str">
        <f t="shared" si="1"/>
        <v>INF C</v>
      </c>
      <c r="F15" s="149"/>
      <c r="G15" s="149"/>
      <c r="H15" s="149">
        <v>19.2</v>
      </c>
      <c r="I15" s="149">
        <v>31.5</v>
      </c>
      <c r="J15" s="149"/>
      <c r="K15" s="149"/>
      <c r="L15" s="149">
        <v>14.4</v>
      </c>
      <c r="M15" s="149"/>
      <c r="N15" s="149">
        <v>36</v>
      </c>
      <c r="O15" s="149">
        <v>38.4</v>
      </c>
      <c r="P15" s="149"/>
      <c r="Q15" s="149"/>
      <c r="R15" s="149">
        <v>14.4</v>
      </c>
      <c r="S15" s="149">
        <v>9.6</v>
      </c>
      <c r="T15" s="149">
        <v>84</v>
      </c>
      <c r="U15" s="149"/>
      <c r="V15" s="160">
        <f t="shared" si="2"/>
        <v>8</v>
      </c>
      <c r="W15" s="168">
        <f t="shared" si="3"/>
        <v>0</v>
      </c>
      <c r="X15" s="168">
        <f t="shared" si="4"/>
        <v>0</v>
      </c>
      <c r="Y15" s="168">
        <f t="shared" si="5"/>
        <v>8.4480000000000004</v>
      </c>
      <c r="Z15" s="168">
        <f t="shared" si="6"/>
        <v>16.065000000000001</v>
      </c>
      <c r="AA15" s="168">
        <f t="shared" si="7"/>
        <v>0</v>
      </c>
      <c r="AB15" s="168">
        <f t="shared" si="8"/>
        <v>0</v>
      </c>
      <c r="AC15" s="168">
        <f t="shared" si="9"/>
        <v>7.3440000000000003</v>
      </c>
      <c r="AD15" s="168">
        <f t="shared" si="10"/>
        <v>0</v>
      </c>
      <c r="AE15" s="168">
        <f t="shared" si="11"/>
        <v>25.919999999999998</v>
      </c>
      <c r="AF15" s="168">
        <f t="shared" si="12"/>
        <v>30.335999999999999</v>
      </c>
      <c r="AG15" s="168">
        <f t="shared" si="13"/>
        <v>0</v>
      </c>
      <c r="AH15" s="168">
        <f t="shared" si="14"/>
        <v>0</v>
      </c>
      <c r="AI15" s="168">
        <f t="shared" si="15"/>
        <v>13.392000000000001</v>
      </c>
      <c r="AJ15" s="168">
        <f t="shared" si="16"/>
        <v>8.9280000000000008</v>
      </c>
      <c r="AK15" s="168">
        <f t="shared" si="17"/>
        <v>84</v>
      </c>
      <c r="AL15" s="168">
        <f t="shared" si="18"/>
        <v>0</v>
      </c>
      <c r="AM15" s="97">
        <f t="shared" si="23"/>
        <v>194.43299999999999</v>
      </c>
      <c r="AN15" s="160">
        <f t="shared" si="19"/>
        <v>8</v>
      </c>
      <c r="AO15" s="45" t="str">
        <f t="shared" si="20"/>
        <v>IKER PINO</v>
      </c>
      <c r="AP15" s="46" t="str">
        <f t="shared" si="21"/>
        <v>LCC</v>
      </c>
      <c r="AQ15" s="9">
        <v>8</v>
      </c>
    </row>
    <row r="16" spans="1:46" x14ac:dyDescent="0.2">
      <c r="A16" s="75">
        <f t="shared" si="22"/>
        <v>9</v>
      </c>
      <c r="B16" s="26" t="s">
        <v>460</v>
      </c>
      <c r="C16" s="61" t="s">
        <v>142</v>
      </c>
      <c r="D16" s="96">
        <v>41255</v>
      </c>
      <c r="E16" s="61" t="str">
        <f t="shared" si="1"/>
        <v>INF C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>
        <v>126</v>
      </c>
      <c r="Q16" s="149"/>
      <c r="R16" s="149"/>
      <c r="S16" s="149"/>
      <c r="T16" s="149"/>
      <c r="U16" s="149"/>
      <c r="V16" s="160">
        <f t="shared" si="2"/>
        <v>1</v>
      </c>
      <c r="W16" s="144">
        <f t="shared" si="3"/>
        <v>0</v>
      </c>
      <c r="X16" s="144">
        <f t="shared" si="4"/>
        <v>0</v>
      </c>
      <c r="Y16" s="144">
        <f t="shared" si="5"/>
        <v>0</v>
      </c>
      <c r="Z16" s="144">
        <f t="shared" si="6"/>
        <v>0</v>
      </c>
      <c r="AA16" s="144">
        <f t="shared" si="7"/>
        <v>0</v>
      </c>
      <c r="AB16" s="144">
        <f t="shared" si="8"/>
        <v>0</v>
      </c>
      <c r="AC16" s="144">
        <f t="shared" si="9"/>
        <v>0</v>
      </c>
      <c r="AD16" s="144">
        <f t="shared" si="10"/>
        <v>0</v>
      </c>
      <c r="AE16" s="144">
        <f t="shared" si="11"/>
        <v>0</v>
      </c>
      <c r="AF16" s="144">
        <f t="shared" si="12"/>
        <v>0</v>
      </c>
      <c r="AG16" s="144">
        <f t="shared" si="13"/>
        <v>108.36</v>
      </c>
      <c r="AH16" s="144">
        <f t="shared" si="14"/>
        <v>0</v>
      </c>
      <c r="AI16" s="144">
        <f t="shared" si="15"/>
        <v>0</v>
      </c>
      <c r="AJ16" s="144">
        <f t="shared" si="16"/>
        <v>0</v>
      </c>
      <c r="AK16" s="144">
        <f t="shared" si="17"/>
        <v>0</v>
      </c>
      <c r="AL16" s="144">
        <f t="shared" si="18"/>
        <v>0</v>
      </c>
      <c r="AM16" s="135">
        <f t="shared" si="23"/>
        <v>108.36</v>
      </c>
      <c r="AN16" s="160">
        <f t="shared" si="19"/>
        <v>1</v>
      </c>
      <c r="AO16" s="45" t="str">
        <f t="shared" si="20"/>
        <v>JESUS LEVEL</v>
      </c>
      <c r="AP16" s="46" t="str">
        <f t="shared" si="21"/>
        <v>LSGC</v>
      </c>
      <c r="AQ16" s="9">
        <v>9</v>
      </c>
    </row>
    <row r="17" spans="1:43" x14ac:dyDescent="0.2">
      <c r="A17" s="75">
        <f t="shared" si="22"/>
        <v>10</v>
      </c>
      <c r="B17" s="26" t="s">
        <v>461</v>
      </c>
      <c r="C17" s="61" t="s">
        <v>142</v>
      </c>
      <c r="D17" s="96">
        <v>41402</v>
      </c>
      <c r="E17" s="61" t="str">
        <f t="shared" si="1"/>
        <v>INF C</v>
      </c>
      <c r="F17" s="149"/>
      <c r="G17" s="149">
        <v>63</v>
      </c>
      <c r="H17" s="149"/>
      <c r="I17" s="149"/>
      <c r="J17" s="149"/>
      <c r="K17" s="149"/>
      <c r="L17" s="149"/>
      <c r="M17" s="149"/>
      <c r="N17" s="149"/>
      <c r="O17" s="149"/>
      <c r="P17" s="149">
        <v>84</v>
      </c>
      <c r="Q17" s="149"/>
      <c r="R17" s="149"/>
      <c r="S17" s="149"/>
      <c r="T17" s="149"/>
      <c r="U17" s="149"/>
      <c r="V17" s="160">
        <f t="shared" si="2"/>
        <v>2</v>
      </c>
      <c r="W17" s="168">
        <f t="shared" si="3"/>
        <v>0</v>
      </c>
      <c r="X17" s="168">
        <f t="shared" si="4"/>
        <v>27.72</v>
      </c>
      <c r="Y17" s="168">
        <f t="shared" si="5"/>
        <v>0</v>
      </c>
      <c r="Z17" s="168">
        <f t="shared" si="6"/>
        <v>0</v>
      </c>
      <c r="AA17" s="168">
        <f t="shared" si="7"/>
        <v>0</v>
      </c>
      <c r="AB17" s="168">
        <f t="shared" si="8"/>
        <v>0</v>
      </c>
      <c r="AC17" s="168">
        <f t="shared" si="9"/>
        <v>0</v>
      </c>
      <c r="AD17" s="168">
        <f t="shared" si="10"/>
        <v>0</v>
      </c>
      <c r="AE17" s="168">
        <f t="shared" si="11"/>
        <v>0</v>
      </c>
      <c r="AF17" s="168">
        <f t="shared" si="12"/>
        <v>0</v>
      </c>
      <c r="AG17" s="168">
        <f t="shared" si="13"/>
        <v>72.239999999999995</v>
      </c>
      <c r="AH17" s="168">
        <f t="shared" si="14"/>
        <v>0</v>
      </c>
      <c r="AI17" s="168">
        <f t="shared" si="15"/>
        <v>0</v>
      </c>
      <c r="AJ17" s="168">
        <f t="shared" si="16"/>
        <v>0</v>
      </c>
      <c r="AK17" s="168">
        <f t="shared" si="17"/>
        <v>0</v>
      </c>
      <c r="AL17" s="144">
        <f t="shared" si="18"/>
        <v>0</v>
      </c>
      <c r="AM17" s="97">
        <f t="shared" si="23"/>
        <v>99.96</v>
      </c>
      <c r="AN17" s="160">
        <f t="shared" si="19"/>
        <v>2</v>
      </c>
      <c r="AO17" s="45" t="str">
        <f t="shared" si="20"/>
        <v>SANTIAGO NARANJO</v>
      </c>
      <c r="AP17" s="46" t="str">
        <f t="shared" si="21"/>
        <v>LSGC</v>
      </c>
      <c r="AQ17" s="9">
        <v>10</v>
      </c>
    </row>
    <row r="18" spans="1:43" x14ac:dyDescent="0.2">
      <c r="A18" s="66">
        <f t="shared" si="22"/>
        <v>11</v>
      </c>
      <c r="B18" s="26" t="s">
        <v>462</v>
      </c>
      <c r="C18" s="61" t="s">
        <v>107</v>
      </c>
      <c r="D18" s="96">
        <v>41044</v>
      </c>
      <c r="E18" s="61" t="str">
        <f t="shared" si="1"/>
        <v>INF C</v>
      </c>
      <c r="F18" s="149">
        <v>96</v>
      </c>
      <c r="G18" s="149"/>
      <c r="H18" s="149">
        <v>60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>
        <v>32</v>
      </c>
      <c r="T18" s="149"/>
      <c r="U18" s="149"/>
      <c r="V18" s="160">
        <f t="shared" si="2"/>
        <v>3</v>
      </c>
      <c r="W18" s="144">
        <f t="shared" si="3"/>
        <v>35.519999999999996</v>
      </c>
      <c r="X18" s="144">
        <f t="shared" si="4"/>
        <v>0</v>
      </c>
      <c r="Y18" s="144">
        <f t="shared" si="5"/>
        <v>26.4</v>
      </c>
      <c r="Z18" s="144">
        <f t="shared" si="6"/>
        <v>0</v>
      </c>
      <c r="AA18" s="144">
        <f t="shared" si="7"/>
        <v>0</v>
      </c>
      <c r="AB18" s="144">
        <f t="shared" si="8"/>
        <v>0</v>
      </c>
      <c r="AC18" s="144">
        <f t="shared" si="9"/>
        <v>0</v>
      </c>
      <c r="AD18" s="144">
        <f t="shared" si="10"/>
        <v>0</v>
      </c>
      <c r="AE18" s="144">
        <f t="shared" si="11"/>
        <v>0</v>
      </c>
      <c r="AF18" s="144">
        <f t="shared" si="12"/>
        <v>0</v>
      </c>
      <c r="AG18" s="144">
        <f t="shared" si="13"/>
        <v>0</v>
      </c>
      <c r="AH18" s="144">
        <f t="shared" si="14"/>
        <v>0</v>
      </c>
      <c r="AI18" s="144">
        <f t="shared" si="15"/>
        <v>0</v>
      </c>
      <c r="AJ18" s="144">
        <f t="shared" si="16"/>
        <v>29.76</v>
      </c>
      <c r="AK18" s="144">
        <f t="shared" si="17"/>
        <v>0</v>
      </c>
      <c r="AL18" s="144">
        <f t="shared" si="18"/>
        <v>0</v>
      </c>
      <c r="AM18" s="135">
        <f t="shared" si="23"/>
        <v>91.679999999999993</v>
      </c>
      <c r="AN18" s="160">
        <f t="shared" si="19"/>
        <v>3</v>
      </c>
      <c r="AO18" s="45" t="str">
        <f t="shared" si="20"/>
        <v>PEDRO JOSE VICENTELLI</v>
      </c>
      <c r="AP18" s="46" t="str">
        <f t="shared" si="21"/>
        <v>FVG</v>
      </c>
      <c r="AQ18" s="9">
        <v>11</v>
      </c>
    </row>
    <row r="19" spans="1:43" x14ac:dyDescent="0.2">
      <c r="A19" s="66">
        <f t="shared" si="22"/>
        <v>12</v>
      </c>
      <c r="B19" s="26" t="s">
        <v>463</v>
      </c>
      <c r="C19" s="61" t="s">
        <v>107</v>
      </c>
      <c r="D19" s="96">
        <v>41224</v>
      </c>
      <c r="E19" s="61" t="str">
        <f t="shared" si="1"/>
        <v>INF C</v>
      </c>
      <c r="F19" s="149"/>
      <c r="G19" s="149"/>
      <c r="H19" s="149"/>
      <c r="I19" s="149"/>
      <c r="J19" s="149"/>
      <c r="K19" s="149">
        <v>63</v>
      </c>
      <c r="L19" s="149"/>
      <c r="M19" s="149"/>
      <c r="N19" s="149"/>
      <c r="O19" s="149">
        <v>51.2</v>
      </c>
      <c r="P19" s="149"/>
      <c r="Q19" s="149"/>
      <c r="R19" s="149"/>
      <c r="S19" s="149"/>
      <c r="T19" s="149"/>
      <c r="U19" s="149"/>
      <c r="V19" s="160">
        <f t="shared" si="2"/>
        <v>2</v>
      </c>
      <c r="W19" s="144">
        <f t="shared" si="3"/>
        <v>0</v>
      </c>
      <c r="X19" s="144">
        <f t="shared" si="4"/>
        <v>0</v>
      </c>
      <c r="Y19" s="144">
        <f t="shared" si="5"/>
        <v>0</v>
      </c>
      <c r="Z19" s="144">
        <f t="shared" si="6"/>
        <v>0</v>
      </c>
      <c r="AA19" s="144">
        <f t="shared" si="7"/>
        <v>0</v>
      </c>
      <c r="AB19" s="144">
        <f t="shared" si="8"/>
        <v>32.130000000000003</v>
      </c>
      <c r="AC19" s="144">
        <f t="shared" si="9"/>
        <v>0</v>
      </c>
      <c r="AD19" s="144">
        <f t="shared" si="10"/>
        <v>0</v>
      </c>
      <c r="AE19" s="144">
        <f t="shared" si="11"/>
        <v>0</v>
      </c>
      <c r="AF19" s="144">
        <f t="shared" si="12"/>
        <v>40.448000000000008</v>
      </c>
      <c r="AG19" s="144">
        <f t="shared" si="13"/>
        <v>0</v>
      </c>
      <c r="AH19" s="144">
        <f t="shared" si="14"/>
        <v>0</v>
      </c>
      <c r="AI19" s="144">
        <f t="shared" si="15"/>
        <v>0</v>
      </c>
      <c r="AJ19" s="144">
        <f t="shared" si="16"/>
        <v>0</v>
      </c>
      <c r="AK19" s="144">
        <f t="shared" si="17"/>
        <v>0</v>
      </c>
      <c r="AL19" s="144">
        <f t="shared" si="18"/>
        <v>0</v>
      </c>
      <c r="AM19" s="135">
        <f t="shared" si="23"/>
        <v>72.578000000000003</v>
      </c>
      <c r="AN19" s="160">
        <f t="shared" si="19"/>
        <v>2</v>
      </c>
      <c r="AO19" s="45" t="str">
        <f t="shared" si="20"/>
        <v>IBRAHIM E CHIRINOS</v>
      </c>
      <c r="AP19" s="46" t="str">
        <f t="shared" si="21"/>
        <v>FVG</v>
      </c>
      <c r="AQ19" s="9">
        <v>12</v>
      </c>
    </row>
    <row r="20" spans="1:43" x14ac:dyDescent="0.2">
      <c r="A20" s="66">
        <f t="shared" si="22"/>
        <v>13</v>
      </c>
      <c r="B20" s="26" t="s">
        <v>464</v>
      </c>
      <c r="C20" s="61" t="s">
        <v>105</v>
      </c>
      <c r="D20" s="96">
        <v>41271</v>
      </c>
      <c r="E20" s="61" t="str">
        <f t="shared" si="1"/>
        <v>INF C</v>
      </c>
      <c r="F20" s="149"/>
      <c r="G20" s="149"/>
      <c r="H20" s="149"/>
      <c r="I20" s="149"/>
      <c r="J20" s="149"/>
      <c r="K20" s="149">
        <v>94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60">
        <f t="shared" si="2"/>
        <v>1</v>
      </c>
      <c r="W20" s="144">
        <f t="shared" si="3"/>
        <v>0</v>
      </c>
      <c r="X20" s="144">
        <f t="shared" si="4"/>
        <v>0</v>
      </c>
      <c r="Y20" s="144">
        <f t="shared" si="5"/>
        <v>0</v>
      </c>
      <c r="Z20" s="144">
        <f t="shared" si="6"/>
        <v>0</v>
      </c>
      <c r="AA20" s="144">
        <f t="shared" si="7"/>
        <v>0</v>
      </c>
      <c r="AB20" s="144">
        <f t="shared" si="8"/>
        <v>47.94</v>
      </c>
      <c r="AC20" s="144">
        <f t="shared" si="9"/>
        <v>0</v>
      </c>
      <c r="AD20" s="144">
        <f t="shared" si="10"/>
        <v>0</v>
      </c>
      <c r="AE20" s="144">
        <f t="shared" si="11"/>
        <v>0</v>
      </c>
      <c r="AF20" s="144">
        <f t="shared" si="12"/>
        <v>0</v>
      </c>
      <c r="AG20" s="144">
        <f t="shared" si="13"/>
        <v>0</v>
      </c>
      <c r="AH20" s="144">
        <f t="shared" si="14"/>
        <v>0</v>
      </c>
      <c r="AI20" s="144">
        <f t="shared" si="15"/>
        <v>0</v>
      </c>
      <c r="AJ20" s="144">
        <f t="shared" si="16"/>
        <v>0</v>
      </c>
      <c r="AK20" s="144">
        <f t="shared" si="17"/>
        <v>0</v>
      </c>
      <c r="AL20" s="144">
        <f t="shared" si="18"/>
        <v>0</v>
      </c>
      <c r="AM20" s="135">
        <f t="shared" si="23"/>
        <v>47.94</v>
      </c>
      <c r="AN20" s="160">
        <f t="shared" si="19"/>
        <v>1</v>
      </c>
      <c r="AO20" s="45" t="str">
        <f t="shared" si="20"/>
        <v>WILDROS A FERNANDEZ R</v>
      </c>
      <c r="AP20" s="46" t="str">
        <f t="shared" si="21"/>
        <v>GCC</v>
      </c>
      <c r="AQ20" s="9">
        <v>13</v>
      </c>
    </row>
    <row r="21" spans="1:43" x14ac:dyDescent="0.2">
      <c r="A21" s="66">
        <f t="shared" si="22"/>
        <v>14</v>
      </c>
      <c r="B21" s="26" t="s">
        <v>465</v>
      </c>
      <c r="C21" s="61" t="s">
        <v>109</v>
      </c>
      <c r="D21" s="96">
        <v>40925</v>
      </c>
      <c r="E21" s="61" t="str">
        <f t="shared" si="1"/>
        <v>INF C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>
        <v>48</v>
      </c>
      <c r="T21" s="149"/>
      <c r="U21" s="149"/>
      <c r="V21" s="160">
        <f t="shared" si="2"/>
        <v>1</v>
      </c>
      <c r="W21" s="168">
        <f t="shared" si="3"/>
        <v>0</v>
      </c>
      <c r="X21" s="168">
        <f t="shared" si="4"/>
        <v>0</v>
      </c>
      <c r="Y21" s="168">
        <f t="shared" si="5"/>
        <v>0</v>
      </c>
      <c r="Z21" s="168">
        <f t="shared" si="6"/>
        <v>0</v>
      </c>
      <c r="AA21" s="168">
        <f t="shared" si="7"/>
        <v>0</v>
      </c>
      <c r="AB21" s="168">
        <f t="shared" si="8"/>
        <v>0</v>
      </c>
      <c r="AC21" s="168">
        <f t="shared" si="9"/>
        <v>0</v>
      </c>
      <c r="AD21" s="168">
        <f t="shared" si="10"/>
        <v>0</v>
      </c>
      <c r="AE21" s="168">
        <f t="shared" si="11"/>
        <v>0</v>
      </c>
      <c r="AF21" s="168">
        <f t="shared" si="12"/>
        <v>0</v>
      </c>
      <c r="AG21" s="168">
        <f t="shared" si="13"/>
        <v>0</v>
      </c>
      <c r="AH21" s="168">
        <f t="shared" si="14"/>
        <v>0</v>
      </c>
      <c r="AI21" s="168">
        <f t="shared" si="15"/>
        <v>0</v>
      </c>
      <c r="AJ21" s="168">
        <f t="shared" si="16"/>
        <v>44.64</v>
      </c>
      <c r="AK21" s="168">
        <f t="shared" si="17"/>
        <v>0</v>
      </c>
      <c r="AL21" s="168">
        <f t="shared" si="18"/>
        <v>0</v>
      </c>
      <c r="AM21" s="97">
        <f t="shared" si="23"/>
        <v>44.64</v>
      </c>
      <c r="AN21" s="160">
        <f t="shared" si="19"/>
        <v>1</v>
      </c>
      <c r="AO21" s="45" t="str">
        <f t="shared" si="20"/>
        <v>LUCAS VASQUEZ</v>
      </c>
      <c r="AP21" s="46" t="str">
        <f t="shared" si="21"/>
        <v>VAGC</v>
      </c>
      <c r="AQ21" s="9">
        <v>14</v>
      </c>
    </row>
    <row r="22" spans="1:43" x14ac:dyDescent="0.2">
      <c r="A22" s="66">
        <f t="shared" si="22"/>
        <v>15</v>
      </c>
      <c r="B22" s="26" t="s">
        <v>466</v>
      </c>
      <c r="C22" s="61" t="s">
        <v>105</v>
      </c>
      <c r="D22" s="96"/>
      <c r="E22" s="61" t="str">
        <f t="shared" si="1"/>
        <v/>
      </c>
      <c r="F22" s="149"/>
      <c r="G22" s="149"/>
      <c r="H22" s="149"/>
      <c r="I22" s="149">
        <v>42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>
        <v>19.2</v>
      </c>
      <c r="T22" s="149"/>
      <c r="U22" s="149"/>
      <c r="V22" s="160">
        <f t="shared" si="2"/>
        <v>2</v>
      </c>
      <c r="W22" s="168">
        <f t="shared" si="3"/>
        <v>0</v>
      </c>
      <c r="X22" s="168">
        <f t="shared" si="4"/>
        <v>0</v>
      </c>
      <c r="Y22" s="168">
        <f t="shared" si="5"/>
        <v>0</v>
      </c>
      <c r="Z22" s="168">
        <f t="shared" si="6"/>
        <v>21.42</v>
      </c>
      <c r="AA22" s="168">
        <f t="shared" si="7"/>
        <v>0</v>
      </c>
      <c r="AB22" s="168">
        <f t="shared" si="8"/>
        <v>0</v>
      </c>
      <c r="AC22" s="168">
        <f t="shared" si="9"/>
        <v>0</v>
      </c>
      <c r="AD22" s="168">
        <f t="shared" si="10"/>
        <v>0</v>
      </c>
      <c r="AE22" s="168">
        <f t="shared" si="11"/>
        <v>0</v>
      </c>
      <c r="AF22" s="168">
        <f t="shared" si="12"/>
        <v>0</v>
      </c>
      <c r="AG22" s="168">
        <f t="shared" si="13"/>
        <v>0</v>
      </c>
      <c r="AH22" s="168">
        <f t="shared" si="14"/>
        <v>0</v>
      </c>
      <c r="AI22" s="168">
        <f t="shared" si="15"/>
        <v>0</v>
      </c>
      <c r="AJ22" s="168">
        <f t="shared" si="16"/>
        <v>17.856000000000002</v>
      </c>
      <c r="AK22" s="168">
        <f t="shared" si="17"/>
        <v>0</v>
      </c>
      <c r="AL22" s="144">
        <f t="shared" si="18"/>
        <v>0</v>
      </c>
      <c r="AM22" s="97">
        <f t="shared" si="23"/>
        <v>39.276000000000003</v>
      </c>
      <c r="AN22" s="160">
        <f t="shared" si="19"/>
        <v>2</v>
      </c>
      <c r="AO22" s="45" t="str">
        <f t="shared" si="20"/>
        <v>JUAN I TERAN</v>
      </c>
      <c r="AP22" s="46" t="str">
        <f t="shared" si="21"/>
        <v>GCC</v>
      </c>
      <c r="AQ22" s="9">
        <v>15</v>
      </c>
    </row>
    <row r="23" spans="1:43" x14ac:dyDescent="0.2">
      <c r="A23" s="66">
        <f t="shared" si="22"/>
        <v>16</v>
      </c>
      <c r="B23" s="26" t="s">
        <v>467</v>
      </c>
      <c r="C23" s="61" t="s">
        <v>103</v>
      </c>
      <c r="D23" s="179">
        <v>40923</v>
      </c>
      <c r="E23" s="61" t="str">
        <f t="shared" si="1"/>
        <v>INF C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>
        <v>36</v>
      </c>
      <c r="S23" s="149"/>
      <c r="T23" s="149"/>
      <c r="U23" s="149"/>
      <c r="V23" s="160">
        <f t="shared" si="2"/>
        <v>1</v>
      </c>
      <c r="W23" s="144">
        <f t="shared" si="3"/>
        <v>0</v>
      </c>
      <c r="X23" s="144">
        <f t="shared" si="4"/>
        <v>0</v>
      </c>
      <c r="Y23" s="144">
        <f t="shared" si="5"/>
        <v>0</v>
      </c>
      <c r="Z23" s="144">
        <f t="shared" si="6"/>
        <v>0</v>
      </c>
      <c r="AA23" s="144">
        <f t="shared" si="7"/>
        <v>0</v>
      </c>
      <c r="AB23" s="144">
        <f t="shared" si="8"/>
        <v>0</v>
      </c>
      <c r="AC23" s="144">
        <f t="shared" si="9"/>
        <v>0</v>
      </c>
      <c r="AD23" s="144">
        <f t="shared" si="10"/>
        <v>0</v>
      </c>
      <c r="AE23" s="144">
        <f t="shared" si="11"/>
        <v>0</v>
      </c>
      <c r="AF23" s="144">
        <f t="shared" si="12"/>
        <v>0</v>
      </c>
      <c r="AG23" s="144">
        <f t="shared" si="13"/>
        <v>0</v>
      </c>
      <c r="AH23" s="144">
        <f t="shared" si="14"/>
        <v>0</v>
      </c>
      <c r="AI23" s="144">
        <f t="shared" si="15"/>
        <v>33.480000000000004</v>
      </c>
      <c r="AJ23" s="144">
        <f t="shared" si="16"/>
        <v>0</v>
      </c>
      <c r="AK23" s="144">
        <f t="shared" si="17"/>
        <v>0</v>
      </c>
      <c r="AL23" s="144">
        <f t="shared" si="18"/>
        <v>0</v>
      </c>
      <c r="AM23" s="135">
        <f t="shared" si="23"/>
        <v>33.480000000000004</v>
      </c>
      <c r="AN23" s="160">
        <f t="shared" si="19"/>
        <v>1</v>
      </c>
      <c r="AO23" s="45" t="str">
        <f t="shared" si="20"/>
        <v>JUAN P GARCIA</v>
      </c>
      <c r="AP23" s="46" t="str">
        <f t="shared" si="21"/>
        <v>IZCC</v>
      </c>
      <c r="AQ23" s="9">
        <v>16</v>
      </c>
    </row>
    <row r="24" spans="1:43" x14ac:dyDescent="0.2">
      <c r="A24" s="66">
        <f t="shared" si="22"/>
        <v>17</v>
      </c>
      <c r="B24" s="26" t="s">
        <v>468</v>
      </c>
      <c r="C24" s="61"/>
      <c r="D24" s="96">
        <v>41364</v>
      </c>
      <c r="E24" s="61" t="str">
        <f t="shared" si="1"/>
        <v>INF C</v>
      </c>
      <c r="F24" s="149"/>
      <c r="G24" s="149"/>
      <c r="H24" s="149"/>
      <c r="I24" s="149"/>
      <c r="J24" s="149"/>
      <c r="K24" s="149">
        <v>52.5</v>
      </c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60">
        <f t="shared" si="2"/>
        <v>1</v>
      </c>
      <c r="W24" s="168">
        <f t="shared" si="3"/>
        <v>0</v>
      </c>
      <c r="X24" s="168">
        <f t="shared" si="4"/>
        <v>0</v>
      </c>
      <c r="Y24" s="168">
        <f t="shared" si="5"/>
        <v>0</v>
      </c>
      <c r="Z24" s="168">
        <f t="shared" si="6"/>
        <v>0</v>
      </c>
      <c r="AA24" s="168">
        <f t="shared" si="7"/>
        <v>0</v>
      </c>
      <c r="AB24" s="168">
        <f t="shared" si="8"/>
        <v>26.775000000000002</v>
      </c>
      <c r="AC24" s="168">
        <f t="shared" si="9"/>
        <v>0</v>
      </c>
      <c r="AD24" s="168">
        <f t="shared" si="10"/>
        <v>0</v>
      </c>
      <c r="AE24" s="168">
        <f t="shared" si="11"/>
        <v>0</v>
      </c>
      <c r="AF24" s="168">
        <f t="shared" si="12"/>
        <v>0</v>
      </c>
      <c r="AG24" s="168">
        <f t="shared" si="13"/>
        <v>0</v>
      </c>
      <c r="AH24" s="168">
        <f t="shared" si="14"/>
        <v>0</v>
      </c>
      <c r="AI24" s="168">
        <f t="shared" si="15"/>
        <v>0</v>
      </c>
      <c r="AJ24" s="168">
        <f t="shared" si="16"/>
        <v>0</v>
      </c>
      <c r="AK24" s="168">
        <f t="shared" si="17"/>
        <v>0</v>
      </c>
      <c r="AL24" s="144">
        <f t="shared" si="18"/>
        <v>0</v>
      </c>
      <c r="AM24" s="97">
        <f t="shared" si="23"/>
        <v>26.775000000000002</v>
      </c>
      <c r="AN24" s="160">
        <f t="shared" si="19"/>
        <v>1</v>
      </c>
      <c r="AO24" s="45" t="str">
        <f t="shared" si="20"/>
        <v>JUAN C YORDI</v>
      </c>
      <c r="AP24" s="46">
        <f t="shared" si="21"/>
        <v>0</v>
      </c>
      <c r="AQ24" s="9">
        <v>17</v>
      </c>
    </row>
    <row r="25" spans="1:43" x14ac:dyDescent="0.2">
      <c r="A25" s="66">
        <f t="shared" si="22"/>
        <v>17</v>
      </c>
      <c r="B25" s="26" t="s">
        <v>469</v>
      </c>
      <c r="C25" s="61" t="s">
        <v>105</v>
      </c>
      <c r="D25" s="179"/>
      <c r="E25" s="61" t="str">
        <f t="shared" si="1"/>
        <v/>
      </c>
      <c r="F25" s="149"/>
      <c r="G25" s="149"/>
      <c r="H25" s="149"/>
      <c r="I25" s="149">
        <v>52.5</v>
      </c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60">
        <f t="shared" si="2"/>
        <v>1</v>
      </c>
      <c r="W25" s="144">
        <f t="shared" si="3"/>
        <v>0</v>
      </c>
      <c r="X25" s="144">
        <f t="shared" si="4"/>
        <v>0</v>
      </c>
      <c r="Y25" s="144">
        <f t="shared" si="5"/>
        <v>0</v>
      </c>
      <c r="Z25" s="144">
        <f t="shared" si="6"/>
        <v>26.775000000000002</v>
      </c>
      <c r="AA25" s="144">
        <f t="shared" si="7"/>
        <v>0</v>
      </c>
      <c r="AB25" s="144">
        <f t="shared" si="8"/>
        <v>0</v>
      </c>
      <c r="AC25" s="144">
        <f t="shared" si="9"/>
        <v>0</v>
      </c>
      <c r="AD25" s="144">
        <f t="shared" si="10"/>
        <v>0</v>
      </c>
      <c r="AE25" s="144">
        <f t="shared" si="11"/>
        <v>0</v>
      </c>
      <c r="AF25" s="144">
        <f t="shared" si="12"/>
        <v>0</v>
      </c>
      <c r="AG25" s="144">
        <f t="shared" si="13"/>
        <v>0</v>
      </c>
      <c r="AH25" s="144">
        <f t="shared" si="14"/>
        <v>0</v>
      </c>
      <c r="AI25" s="144">
        <f t="shared" si="15"/>
        <v>0</v>
      </c>
      <c r="AJ25" s="144">
        <f t="shared" si="16"/>
        <v>0</v>
      </c>
      <c r="AK25" s="144">
        <f t="shared" si="17"/>
        <v>0</v>
      </c>
      <c r="AL25" s="168">
        <f t="shared" si="18"/>
        <v>0</v>
      </c>
      <c r="AM25" s="97">
        <f t="shared" si="23"/>
        <v>26.775000000000002</v>
      </c>
      <c r="AN25" s="160">
        <f t="shared" si="19"/>
        <v>1</v>
      </c>
      <c r="AO25" s="45" t="str">
        <f t="shared" si="20"/>
        <v>OSCAR JOSE ACOSTA</v>
      </c>
      <c r="AP25" s="46" t="str">
        <f t="shared" si="21"/>
        <v>GCC</v>
      </c>
      <c r="AQ25" s="9">
        <v>18</v>
      </c>
    </row>
    <row r="26" spans="1:43" x14ac:dyDescent="0.2">
      <c r="A26" s="66">
        <f t="shared" si="22"/>
        <v>19</v>
      </c>
      <c r="B26" s="26" t="s">
        <v>470</v>
      </c>
      <c r="C26" s="61"/>
      <c r="D26" s="96"/>
      <c r="E26" s="61" t="str">
        <f t="shared" si="1"/>
        <v/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>
        <v>24</v>
      </c>
      <c r="S26" s="149"/>
      <c r="T26" s="149"/>
      <c r="U26" s="149"/>
      <c r="V26" s="160">
        <f t="shared" si="2"/>
        <v>1</v>
      </c>
      <c r="W26" s="168">
        <f t="shared" si="3"/>
        <v>0</v>
      </c>
      <c r="X26" s="168">
        <f t="shared" si="4"/>
        <v>0</v>
      </c>
      <c r="Y26" s="168">
        <f t="shared" si="5"/>
        <v>0</v>
      </c>
      <c r="Z26" s="168">
        <f t="shared" si="6"/>
        <v>0</v>
      </c>
      <c r="AA26" s="168">
        <f t="shared" si="7"/>
        <v>0</v>
      </c>
      <c r="AB26" s="168">
        <f t="shared" si="8"/>
        <v>0</v>
      </c>
      <c r="AC26" s="168">
        <f t="shared" si="9"/>
        <v>0</v>
      </c>
      <c r="AD26" s="168">
        <f t="shared" si="10"/>
        <v>0</v>
      </c>
      <c r="AE26" s="168">
        <f t="shared" si="11"/>
        <v>0</v>
      </c>
      <c r="AF26" s="168">
        <f t="shared" si="12"/>
        <v>0</v>
      </c>
      <c r="AG26" s="168">
        <f t="shared" si="13"/>
        <v>0</v>
      </c>
      <c r="AH26" s="168">
        <f t="shared" si="14"/>
        <v>0</v>
      </c>
      <c r="AI26" s="168">
        <f t="shared" si="15"/>
        <v>22.32</v>
      </c>
      <c r="AJ26" s="168">
        <f t="shared" si="16"/>
        <v>0</v>
      </c>
      <c r="AK26" s="168">
        <f t="shared" si="17"/>
        <v>0</v>
      </c>
      <c r="AL26" s="144">
        <f t="shared" si="18"/>
        <v>0</v>
      </c>
      <c r="AM26" s="97">
        <f t="shared" si="23"/>
        <v>22.32</v>
      </c>
      <c r="AN26" s="160">
        <f t="shared" si="19"/>
        <v>1</v>
      </c>
      <c r="AO26" s="45" t="str">
        <f t="shared" si="20"/>
        <v>LUISE  ROMERO</v>
      </c>
      <c r="AP26" s="46">
        <f t="shared" si="21"/>
        <v>0</v>
      </c>
      <c r="AQ26" s="9">
        <v>19</v>
      </c>
    </row>
    <row r="27" spans="1:43" x14ac:dyDescent="0.2">
      <c r="A27" s="66">
        <f t="shared" si="22"/>
        <v>20</v>
      </c>
      <c r="B27" s="26" t="s">
        <v>471</v>
      </c>
      <c r="C27" s="61" t="s">
        <v>113</v>
      </c>
      <c r="D27" s="96">
        <v>41268</v>
      </c>
      <c r="E27" s="61" t="str">
        <f t="shared" si="1"/>
        <v>INF C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>
        <v>19.2</v>
      </c>
      <c r="S27" s="149"/>
      <c r="T27" s="149"/>
      <c r="U27" s="149"/>
      <c r="V27" s="160">
        <f t="shared" si="2"/>
        <v>1</v>
      </c>
      <c r="W27" s="168">
        <f t="shared" si="3"/>
        <v>0</v>
      </c>
      <c r="X27" s="168">
        <f t="shared" si="4"/>
        <v>0</v>
      </c>
      <c r="Y27" s="168">
        <f t="shared" si="5"/>
        <v>0</v>
      </c>
      <c r="Z27" s="168">
        <f t="shared" si="6"/>
        <v>0</v>
      </c>
      <c r="AA27" s="168">
        <f t="shared" si="7"/>
        <v>0</v>
      </c>
      <c r="AB27" s="168">
        <f t="shared" si="8"/>
        <v>0</v>
      </c>
      <c r="AC27" s="168">
        <f t="shared" si="9"/>
        <v>0</v>
      </c>
      <c r="AD27" s="168">
        <f t="shared" si="10"/>
        <v>0</v>
      </c>
      <c r="AE27" s="168">
        <f t="shared" si="11"/>
        <v>0</v>
      </c>
      <c r="AF27" s="168">
        <f t="shared" si="12"/>
        <v>0</v>
      </c>
      <c r="AG27" s="168">
        <f t="shared" si="13"/>
        <v>0</v>
      </c>
      <c r="AH27" s="168">
        <f t="shared" si="14"/>
        <v>0</v>
      </c>
      <c r="AI27" s="168">
        <f t="shared" si="15"/>
        <v>17.856000000000002</v>
      </c>
      <c r="AJ27" s="168">
        <f t="shared" si="16"/>
        <v>0</v>
      </c>
      <c r="AK27" s="168">
        <f t="shared" si="17"/>
        <v>0</v>
      </c>
      <c r="AL27" s="144">
        <f t="shared" si="18"/>
        <v>0</v>
      </c>
      <c r="AM27" s="97">
        <f t="shared" si="23"/>
        <v>17.856000000000002</v>
      </c>
      <c r="AN27" s="160">
        <f t="shared" si="19"/>
        <v>1</v>
      </c>
      <c r="AO27" s="45" t="str">
        <f t="shared" si="20"/>
        <v xml:space="preserve">IGNACIO TANCREDI </v>
      </c>
      <c r="AP27" s="46" t="str">
        <f t="shared" si="21"/>
        <v>LCC</v>
      </c>
      <c r="AQ27" s="9">
        <v>20</v>
      </c>
    </row>
    <row r="28" spans="1:43" x14ac:dyDescent="0.2">
      <c r="A28" s="66">
        <f t="shared" si="22"/>
        <v>21</v>
      </c>
      <c r="B28" s="26" t="s">
        <v>472</v>
      </c>
      <c r="C28" s="61" t="s">
        <v>105</v>
      </c>
      <c r="D28" s="96">
        <v>41081</v>
      </c>
      <c r="E28" s="61" t="str">
        <f t="shared" si="1"/>
        <v>INF C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>
        <v>12.8</v>
      </c>
      <c r="T28" s="149"/>
      <c r="U28" s="149"/>
      <c r="V28" s="160">
        <f t="shared" si="2"/>
        <v>1</v>
      </c>
      <c r="W28" s="168">
        <f t="shared" si="3"/>
        <v>0</v>
      </c>
      <c r="X28" s="168">
        <f t="shared" si="4"/>
        <v>0</v>
      </c>
      <c r="Y28" s="168">
        <f t="shared" si="5"/>
        <v>0</v>
      </c>
      <c r="Z28" s="168">
        <f t="shared" si="6"/>
        <v>0</v>
      </c>
      <c r="AA28" s="168">
        <f t="shared" si="7"/>
        <v>0</v>
      </c>
      <c r="AB28" s="168">
        <f t="shared" si="8"/>
        <v>0</v>
      </c>
      <c r="AC28" s="168">
        <f t="shared" si="9"/>
        <v>0</v>
      </c>
      <c r="AD28" s="168">
        <f t="shared" si="10"/>
        <v>0</v>
      </c>
      <c r="AE28" s="168">
        <f t="shared" si="11"/>
        <v>0</v>
      </c>
      <c r="AF28" s="168">
        <f t="shared" si="12"/>
        <v>0</v>
      </c>
      <c r="AG28" s="168">
        <f t="shared" si="13"/>
        <v>0</v>
      </c>
      <c r="AH28" s="168">
        <f t="shared" si="14"/>
        <v>0</v>
      </c>
      <c r="AI28" s="168">
        <f t="shared" si="15"/>
        <v>0</v>
      </c>
      <c r="AJ28" s="168">
        <f t="shared" si="16"/>
        <v>11.904000000000002</v>
      </c>
      <c r="AK28" s="168">
        <f t="shared" si="17"/>
        <v>0</v>
      </c>
      <c r="AL28" s="144">
        <f t="shared" si="18"/>
        <v>0</v>
      </c>
      <c r="AM28" s="97">
        <f t="shared" si="23"/>
        <v>11.904000000000002</v>
      </c>
      <c r="AN28" s="160">
        <f t="shared" si="19"/>
        <v>1</v>
      </c>
      <c r="AO28" s="45" t="str">
        <f t="shared" si="20"/>
        <v>WALTHER CARRIZO</v>
      </c>
      <c r="AP28" s="46" t="str">
        <f t="shared" si="21"/>
        <v>GCC</v>
      </c>
      <c r="AQ28" s="9">
        <v>21</v>
      </c>
    </row>
    <row r="29" spans="1:43" x14ac:dyDescent="0.2">
      <c r="A29" s="66" t="str">
        <f t="shared" si="22"/>
        <v xml:space="preserve"> </v>
      </c>
      <c r="B29" s="26" t="s">
        <v>473</v>
      </c>
      <c r="C29" s="61" t="s">
        <v>113</v>
      </c>
      <c r="D29" s="96">
        <v>41346</v>
      </c>
      <c r="E29" s="61" t="str">
        <f t="shared" si="1"/>
        <v>INF C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60">
        <f t="shared" si="2"/>
        <v>0</v>
      </c>
      <c r="W29" s="168">
        <f t="shared" si="3"/>
        <v>0</v>
      </c>
      <c r="X29" s="168">
        <f t="shared" si="4"/>
        <v>0</v>
      </c>
      <c r="Y29" s="168">
        <f t="shared" si="5"/>
        <v>0</v>
      </c>
      <c r="Z29" s="168">
        <f t="shared" si="6"/>
        <v>0</v>
      </c>
      <c r="AA29" s="168">
        <f t="shared" si="7"/>
        <v>0</v>
      </c>
      <c r="AB29" s="168">
        <f t="shared" si="8"/>
        <v>0</v>
      </c>
      <c r="AC29" s="168">
        <f t="shared" si="9"/>
        <v>0</v>
      </c>
      <c r="AD29" s="168">
        <f t="shared" si="10"/>
        <v>0</v>
      </c>
      <c r="AE29" s="168">
        <f t="shared" si="11"/>
        <v>0</v>
      </c>
      <c r="AF29" s="168">
        <f t="shared" si="12"/>
        <v>0</v>
      </c>
      <c r="AG29" s="168">
        <f t="shared" si="13"/>
        <v>0</v>
      </c>
      <c r="AH29" s="168">
        <f t="shared" si="14"/>
        <v>0</v>
      </c>
      <c r="AI29" s="168">
        <f t="shared" si="15"/>
        <v>0</v>
      </c>
      <c r="AJ29" s="168">
        <f t="shared" si="16"/>
        <v>0</v>
      </c>
      <c r="AK29" s="168">
        <f t="shared" si="17"/>
        <v>0</v>
      </c>
      <c r="AL29" s="144">
        <f t="shared" si="18"/>
        <v>0</v>
      </c>
      <c r="AM29" s="97">
        <f t="shared" si="23"/>
        <v>0</v>
      </c>
      <c r="AN29" s="160">
        <f t="shared" si="19"/>
        <v>0</v>
      </c>
      <c r="AO29" s="45" t="str">
        <f t="shared" si="20"/>
        <v>ALEJANDRO GONZALEZ</v>
      </c>
      <c r="AP29" s="46" t="str">
        <f t="shared" si="21"/>
        <v>LCC</v>
      </c>
      <c r="AQ29" s="9">
        <v>22</v>
      </c>
    </row>
    <row r="30" spans="1:43" x14ac:dyDescent="0.2">
      <c r="A30" s="66" t="str">
        <f t="shared" si="22"/>
        <v xml:space="preserve"> </v>
      </c>
      <c r="B30" s="26" t="s">
        <v>474</v>
      </c>
      <c r="C30" s="61" t="s">
        <v>136</v>
      </c>
      <c r="D30" s="96">
        <v>41113</v>
      </c>
      <c r="E30" s="61" t="str">
        <f t="shared" si="1"/>
        <v>INF C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60">
        <f t="shared" si="2"/>
        <v>0</v>
      </c>
      <c r="W30" s="168">
        <f t="shared" si="3"/>
        <v>0</v>
      </c>
      <c r="X30" s="168">
        <f t="shared" si="4"/>
        <v>0</v>
      </c>
      <c r="Y30" s="168">
        <f t="shared" si="5"/>
        <v>0</v>
      </c>
      <c r="Z30" s="168">
        <f t="shared" si="6"/>
        <v>0</v>
      </c>
      <c r="AA30" s="168">
        <f t="shared" si="7"/>
        <v>0</v>
      </c>
      <c r="AB30" s="168">
        <f t="shared" si="8"/>
        <v>0</v>
      </c>
      <c r="AC30" s="168">
        <f t="shared" si="9"/>
        <v>0</v>
      </c>
      <c r="AD30" s="168">
        <f t="shared" si="10"/>
        <v>0</v>
      </c>
      <c r="AE30" s="168">
        <f t="shared" si="11"/>
        <v>0</v>
      </c>
      <c r="AF30" s="168">
        <f t="shared" si="12"/>
        <v>0</v>
      </c>
      <c r="AG30" s="168">
        <f t="shared" si="13"/>
        <v>0</v>
      </c>
      <c r="AH30" s="168">
        <f t="shared" si="14"/>
        <v>0</v>
      </c>
      <c r="AI30" s="168">
        <f t="shared" si="15"/>
        <v>0</v>
      </c>
      <c r="AJ30" s="168">
        <f t="shared" si="16"/>
        <v>0</v>
      </c>
      <c r="AK30" s="168">
        <f t="shared" si="17"/>
        <v>0</v>
      </c>
      <c r="AL30" s="144">
        <f t="shared" si="18"/>
        <v>0</v>
      </c>
      <c r="AM30" s="97">
        <f t="shared" si="23"/>
        <v>0</v>
      </c>
      <c r="AN30" s="160">
        <f t="shared" si="19"/>
        <v>0</v>
      </c>
      <c r="AO30" s="45" t="str">
        <f t="shared" si="20"/>
        <v>AMIR AL RAMMAH</v>
      </c>
      <c r="AP30" s="46" t="str">
        <f t="shared" si="21"/>
        <v>SMCC</v>
      </c>
      <c r="AQ30" s="9">
        <v>23</v>
      </c>
    </row>
    <row r="31" spans="1:43" x14ac:dyDescent="0.2">
      <c r="A31" s="66" t="str">
        <f t="shared" si="22"/>
        <v xml:space="preserve"> </v>
      </c>
      <c r="B31" s="26" t="s">
        <v>475</v>
      </c>
      <c r="C31" s="61" t="s">
        <v>142</v>
      </c>
      <c r="D31" s="179">
        <v>40974</v>
      </c>
      <c r="E31" s="61" t="str">
        <f t="shared" ref="E31:E45" si="24">IF(($A$6-D31)/365.25&gt;18,"",IF(($A$6-D31)/365.25&gt;15,"JUV",IF(($A$6-D31)/365.25&gt;13,"PJUV",IF(($A$6-D31)/365.25&gt;11,"INF D",IF(($A$6-D31)/365.25&gt;9,"INF C","INF B")))))</f>
        <v>INF C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60">
        <f t="shared" ref="V31:V48" si="25">COUNT(F31:U31)</f>
        <v>0</v>
      </c>
      <c r="W31" s="144">
        <f t="shared" ref="W31:W48" si="26">+IF($B$7-W$7&lt;365/12,F31,IF($B$7-W$7&lt;365*2/12,F31*0.93,IF($B$7-W$7&lt;365*3/12,F31*0.86,IF($B$7-W$7&lt;365*4/12,F31*0.79,IF($B$7-W$7&lt;365*5/12,F31*0.72,IF($B$7-W$7&lt;365*6/12,F31*0.65,IF($B$7-W$7&lt;365*7/12,F31*0.58,IF($B$7-W$7&lt;365*8/12,F31*0.51,0))))))))+IF($B$7-W$7&gt;365,0,IF($B$7-W$7&gt;365*11/12,F31*0.23,IF($B$7-W$7&gt;365*10/12,F31*0.3,IF($B$7-W$7&gt;365*9/12,F31*0.37,IF($B$7-W$7&gt;365*8/12,F31*0.44,0)))))</f>
        <v>0</v>
      </c>
      <c r="X31" s="144">
        <f t="shared" ref="X31:X48" si="27">+IF($B$7-X$7&lt;365/12,G31,IF($B$7-X$7&lt;365*2/12,G31*0.93,IF($B$7-X$7&lt;365*3/12,G31*0.86,IF($B$7-X$7&lt;365*4/12,G31*0.79,IF($B$7-X$7&lt;365*5/12,G31*0.72,IF($B$7-X$7&lt;365*6/12,G31*0.65,IF($B$7-X$7&lt;365*7/12,G31*0.58,IF($B$7-X$7&lt;365*8/12,G31*0.51,0))))))))+IF($B$7-X$7&gt;365,0,IF($B$7-X$7&gt;365*11/12,G31*0.23,IF($B$7-X$7&gt;365*10/12,G31*0.3,IF($B$7-X$7&gt;365*9/12,G31*0.37,IF($B$7-X$7&gt;365*8/12,G31*0.44,0)))))</f>
        <v>0</v>
      </c>
      <c r="Y31" s="144">
        <f t="shared" ref="Y31:Y48" si="28">+IF($B$7-Y$7&lt;365/12,H31,IF($B$7-Y$7&lt;365*2/12,H31*0.93,IF($B$7-Y$7&lt;365*3/12,H31*0.86,IF($B$7-Y$7&lt;365*4/12,H31*0.79,IF($B$7-Y$7&lt;365*5/12,H31*0.72,IF($B$7-Y$7&lt;365*6/12,H31*0.65,IF($B$7-Y$7&lt;365*7/12,H31*0.58,IF($B$7-Y$7&lt;365*8/12,H31*0.51,0))))))))+IF($B$7-Y$7&gt;365,0,IF($B$7-Y$7&gt;365*11/12,H31*0.23,IF($B$7-Y$7&gt;365*10/12,H31*0.3,IF($B$7-Y$7&gt;365*9/12,H31*0.37,IF($B$7-Y$7&gt;365*8/12,H31*0.44,0)))))</f>
        <v>0</v>
      </c>
      <c r="Z31" s="144">
        <f t="shared" ref="Z31:Z48" si="29">+IF($B$7-Z$7&lt;365/12,I31,IF($B$7-Z$7&lt;365*2/12,I31*0.93,IF($B$7-Z$7&lt;365*3/12,I31*0.86,IF($B$7-Z$7&lt;365*4/12,I31*0.79,IF($B$7-Z$7&lt;365*5/12,I31*0.72,IF($B$7-Z$7&lt;365*6/12,I31*0.65,IF($B$7-Z$7&lt;365*7/12,I31*0.58,IF($B$7-Z$7&lt;365*8/12,I31*0.51,0))))))))+IF($B$7-Z$7&gt;365,0,IF($B$7-Z$7&gt;365*11/12,I31*0.23,IF($B$7-Z$7&gt;365*10/12,I31*0.3,IF($B$7-Z$7&gt;365*9/12,I31*0.37,IF($B$7-Z$7&gt;365*8/12,I31*0.44,0)))))</f>
        <v>0</v>
      </c>
      <c r="AA31" s="144">
        <f t="shared" ref="AA31:AA48" si="30">+IF($B$7-AA$7&lt;365/12,J31,IF($B$7-AA$7&lt;365*2/12,J31*0.93,IF($B$7-AA$7&lt;365*3/12,J31*0.86,IF($B$7-AA$7&lt;365*4/12,J31*0.79,IF($B$7-AA$7&lt;365*5/12,J31*0.72,IF($B$7-AA$7&lt;365*6/12,J31*0.65,IF($B$7-AA$7&lt;365*7/12,J31*0.58,IF($B$7-AA$7&lt;365*8/12,J31*0.51,0))))))))+IF($B$7-AA$7&gt;365,0,IF($B$7-AA$7&gt;365*11/12,J31*0.23,IF($B$7-AA$7&gt;365*10/12,J31*0.3,IF($B$7-AA$7&gt;365*9/12,J31*0.37,IF($B$7-AA$7&gt;365*8/12,J31*0.44,0)))))</f>
        <v>0</v>
      </c>
      <c r="AB31" s="144">
        <f t="shared" ref="AB31:AB48" si="31">+IF($B$7-AB$7&lt;365/12,K31,IF($B$7-AB$7&lt;365*2/12,K31*0.93,IF($B$7-AB$7&lt;365*3/12,K31*0.86,IF($B$7-AB$7&lt;365*4/12,K31*0.79,IF($B$7-AB$7&lt;365*5/12,K31*0.72,IF($B$7-AB$7&lt;365*6/12,K31*0.65,IF($B$7-AB$7&lt;365*7/12,K31*0.58,IF($B$7-AB$7&lt;365*8/12,K31*0.51,0))))))))+IF($B$7-AB$7&gt;365,0,IF($B$7-AB$7&gt;365*11/12,K31*0.23,IF($B$7-AB$7&gt;365*10/12,K31*0.3,IF($B$7-AB$7&gt;365*9/12,K31*0.37,IF($B$7-AB$7&gt;365*8/12,K31*0.44,0)))))</f>
        <v>0</v>
      </c>
      <c r="AC31" s="144">
        <f t="shared" ref="AC31:AC48" si="32">+IF($B$7-AC$7&lt;365/12,L31,IF($B$7-AC$7&lt;365*2/12,L31*0.93,IF($B$7-AC$7&lt;365*3/12,L31*0.86,IF($B$7-AC$7&lt;365*4/12,L31*0.79,IF($B$7-AC$7&lt;365*5/12,L31*0.72,IF($B$7-AC$7&lt;365*6/12,L31*0.65,IF($B$7-AC$7&lt;365*7/12,L31*0.58,IF($B$7-AC$7&lt;365*8/12,L31*0.51,0))))))))+IF($B$7-AC$7&gt;365,0,IF($B$7-AC$7&gt;365*11/12,L31*0.23,IF($B$7-AC$7&gt;365*10/12,L31*0.3,IF($B$7-AC$7&gt;365*9/12,L31*0.37,IF($B$7-AC$7&gt;365*8/12,L31*0.44,0)))))</f>
        <v>0</v>
      </c>
      <c r="AD31" s="144">
        <f t="shared" ref="AD31:AD48" si="33">+IF($B$7-AD$7&lt;365/12,M31,IF($B$7-AD$7&lt;365*2/12,M31*0.93,IF($B$7-AD$7&lt;365*3/12,M31*0.86,IF($B$7-AD$7&lt;365*4/12,M31*0.79,IF($B$7-AD$7&lt;365*5/12,M31*0.72,IF($B$7-AD$7&lt;365*6/12,M31*0.65,IF($B$7-AD$7&lt;365*7/12,M31*0.58,IF($B$7-AD$7&lt;365*8/12,M31*0.51,0))))))))+IF($B$7-AD$7&gt;365,0,IF($B$7-AD$7&gt;365*11/12,M31*0.23,IF($B$7-AD$7&gt;365*10/12,M31*0.3,IF($B$7-AD$7&gt;365*9/12,M31*0.37,IF($B$7-AD$7&gt;365*8/12,M31*0.44,0)))))</f>
        <v>0</v>
      </c>
      <c r="AE31" s="144">
        <f t="shared" ref="AE31:AE48" si="34">+IF($B$7-AE$7&lt;365/12,N31,IF($B$7-AE$7&lt;365*2/12,N31*0.93,IF($B$7-AE$7&lt;365*3/12,N31*0.86,IF($B$7-AE$7&lt;365*4/12,N31*0.79,IF($B$7-AE$7&lt;365*5/12,N31*0.72,IF($B$7-AE$7&lt;365*6/12,N31*0.65,IF($B$7-AE$7&lt;365*7/12,N31*0.58,IF($B$7-AE$7&lt;365*8/12,N31*0.51,0))))))))+IF($B$7-AE$7&gt;365,0,IF($B$7-AE$7&gt;365*11/12,N31*0.23,IF($B$7-AE$7&gt;365*10/12,N31*0.3,IF($B$7-AE$7&gt;365*9/12,N31*0.37,IF($B$7-AE$7&gt;365*8/12,N31*0.44,0)))))</f>
        <v>0</v>
      </c>
      <c r="AF31" s="144">
        <f t="shared" ref="AF31:AF48" si="35">+IF($B$7-AF$7&lt;365/12,O31,IF($B$7-AF$7&lt;365*2/12,O31*0.93,IF($B$7-AF$7&lt;365*3/12,O31*0.86,IF($B$7-AF$7&lt;365*4/12,O31*0.79,IF($B$7-AF$7&lt;365*5/12,O31*0.72,IF($B$7-AF$7&lt;365*6/12,O31*0.65,IF($B$7-AF$7&lt;365*7/12,O31*0.58,IF($B$7-AF$7&lt;365*8/12,O31*0.51,0))))))))+IF($B$7-AF$7&gt;365,0,IF($B$7-AF$7&gt;365*11/12,O31*0.23,IF($B$7-AF$7&gt;365*10/12,O31*0.3,IF($B$7-AF$7&gt;365*9/12,O31*0.37,IF($B$7-AF$7&gt;365*8/12,O31*0.44,0)))))</f>
        <v>0</v>
      </c>
      <c r="AG31" s="144">
        <f t="shared" ref="AG31:AG48" si="36">+IF($B$7-AG$7&lt;365/12,P31,IF($B$7-AG$7&lt;365*2/12,P31*0.93,IF($B$7-AG$7&lt;365*3/12,P31*0.86,IF($B$7-AG$7&lt;365*4/12,P31*0.79,IF($B$7-AG$7&lt;365*5/12,P31*0.72,IF($B$7-AG$7&lt;365*6/12,P31*0.65,IF($B$7-AG$7&lt;365*7/12,P31*0.58,IF($B$7-AG$7&lt;365*8/12,P31*0.51,0))))))))+IF($B$7-AG$7&gt;365,0,IF($B$7-AG$7&gt;365*11/12,P31*0.23,IF($B$7-AG$7&gt;365*10/12,P31*0.3,IF($B$7-AG$7&gt;365*9/12,P31*0.37,IF($B$7-AG$7&gt;365*8/12,P31*0.44,0)))))</f>
        <v>0</v>
      </c>
      <c r="AH31" s="144">
        <f t="shared" ref="AH31:AH48" si="37">+IF($B$7-AH$7&lt;365/12,Q31,IF($B$7-AH$7&lt;365*2/12,Q31*0.93,IF($B$7-AH$7&lt;365*3/12,Q31*0.86,IF($B$7-AH$7&lt;365*4/12,Q31*0.79,IF($B$7-AH$7&lt;365*5/12,Q31*0.72,IF($B$7-AH$7&lt;365*6/12,Q31*0.65,IF($B$7-AH$7&lt;365*7/12,Q31*0.58,IF($B$7-AH$7&lt;365*8/12,Q31*0.51,0))))))))+IF($B$7-AH$7&gt;365,0,IF($B$7-AH$7&gt;365*11/12,Q31*0.23,IF($B$7-AH$7&gt;365*10/12,Q31*0.3,IF($B$7-AH$7&gt;365*9/12,Q31*0.37,IF($B$7-AH$7&gt;365*8/12,Q31*0.44,0)))))</f>
        <v>0</v>
      </c>
      <c r="AI31" s="144">
        <f t="shared" ref="AI31:AI48" si="38">+IF($B$7-AI$7&lt;365/12,R31,IF($B$7-AI$7&lt;365*2/12,R31*0.93,IF($B$7-AI$7&lt;365*3/12,R31*0.86,IF($B$7-AI$7&lt;365*4/12,R31*0.79,IF($B$7-AI$7&lt;365*5/12,R31*0.72,IF($B$7-AI$7&lt;365*6/12,R31*0.65,IF($B$7-AI$7&lt;365*7/12,R31*0.58,IF($B$7-AI$7&lt;365*8/12,R31*0.51,0))))))))+IF($B$7-AI$7&gt;365,0,IF($B$7-AI$7&gt;365*11/12,R31*0.23,IF($B$7-AI$7&gt;365*10/12,R31*0.3,IF($B$7-AI$7&gt;365*9/12,R31*0.37,IF($B$7-AI$7&gt;365*8/12,R31*0.44,0)))))</f>
        <v>0</v>
      </c>
      <c r="AJ31" s="144">
        <f t="shared" ref="AJ31:AJ48" si="39">+IF($B$7-AJ$7&lt;365/12,S31,IF($B$7-AJ$7&lt;365*2/12,S31*0.93,IF($B$7-AJ$7&lt;365*3/12,S31*0.86,IF($B$7-AJ$7&lt;365*4/12,S31*0.79,IF($B$7-AJ$7&lt;365*5/12,S31*0.72,IF($B$7-AJ$7&lt;365*6/12,S31*0.65,IF($B$7-AJ$7&lt;365*7/12,S31*0.58,IF($B$7-AJ$7&lt;365*8/12,S31*0.51,0))))))))+IF($B$7-AJ$7&gt;365,0,IF($B$7-AJ$7&gt;365*11/12,S31*0.23,IF($B$7-AJ$7&gt;365*10/12,S31*0.3,IF($B$7-AJ$7&gt;365*9/12,S31*0.37,IF($B$7-AJ$7&gt;365*8/12,S31*0.44,0)))))</f>
        <v>0</v>
      </c>
      <c r="AK31" s="144">
        <f t="shared" ref="AK31:AK48" si="40">+IF($B$7-AK$7&lt;365/12,T31,IF($B$7-AK$7&lt;365*2/12,T31*0.93,IF($B$7-AK$7&lt;365*3/12,T31*0.86,IF($B$7-AK$7&lt;365*4/12,T31*0.79,IF($B$7-AK$7&lt;365*5/12,T31*0.72,IF($B$7-AK$7&lt;365*6/12,T31*0.65,IF($B$7-AK$7&lt;365*7/12,T31*0.58,IF($B$7-AK$7&lt;365*8/12,T31*0.51,0))))))))+IF($B$7-AK$7&gt;365,0,IF($B$7-AK$7&gt;365*11/12,T31*0.23,IF($B$7-AK$7&gt;365*10/12,T31*0.3,IF($B$7-AK$7&gt;365*9/12,T31*0.37,IF($B$7-AK$7&gt;365*8/12,T31*0.44,0)))))</f>
        <v>0</v>
      </c>
      <c r="AL31" s="144">
        <f t="shared" ref="AL31:AL48" si="41">+IF($B$7-AL$7&lt;365/12,U31,IF($B$7-AL$7&lt;365*2/12,U31*0.93,IF($B$7-AL$7&lt;365*3/12,U31*0.86,IF($B$7-AL$7&lt;365*4/12,U31*0.79,IF($B$7-AL$7&lt;365*5/12,U31*0.72,IF($B$7-AL$7&lt;365*6/12,U31*0.65,IF($B$7-AL$7&lt;365*7/12,U31*0.58,IF($B$7-AL$7&lt;365*8/12,U31*0.51,0))))))))+IF($B$7-AL$7&gt;365,0,IF($B$7-AL$7&gt;365*11/12,U31*0.23,IF($B$7-AL$7&gt;365*10/12,U31*0.3,IF($B$7-AL$7&gt;365*9/12,U31*0.37,IF($B$7-AL$7&gt;365*8/12,U31*0.44,0)))))</f>
        <v>0</v>
      </c>
      <c r="AM31" s="135">
        <f t="shared" ref="AM31:AM48" si="42">SUM(W31:AL31)</f>
        <v>0</v>
      </c>
      <c r="AN31" s="160">
        <f t="shared" ref="AN31:AN48" si="43">+V31</f>
        <v>0</v>
      </c>
      <c r="AO31" s="45" t="str">
        <f t="shared" si="20"/>
        <v>HASSAN YOWSSEF</v>
      </c>
      <c r="AP31" s="73" t="str">
        <f t="shared" si="21"/>
        <v>LSGC</v>
      </c>
      <c r="AQ31" s="9">
        <v>24</v>
      </c>
    </row>
    <row r="32" spans="1:43" x14ac:dyDescent="0.2">
      <c r="A32" s="66" t="str">
        <f t="shared" si="22"/>
        <v xml:space="preserve"> </v>
      </c>
      <c r="B32" s="26" t="s">
        <v>476</v>
      </c>
      <c r="C32" s="61"/>
      <c r="D32" s="96">
        <v>41243</v>
      </c>
      <c r="E32" s="61" t="str">
        <f t="shared" si="24"/>
        <v>INF C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60">
        <f t="shared" si="25"/>
        <v>0</v>
      </c>
      <c r="W32" s="168">
        <f t="shared" si="26"/>
        <v>0</v>
      </c>
      <c r="X32" s="168">
        <f t="shared" si="27"/>
        <v>0</v>
      </c>
      <c r="Y32" s="168">
        <f t="shared" si="28"/>
        <v>0</v>
      </c>
      <c r="Z32" s="168">
        <f t="shared" si="29"/>
        <v>0</v>
      </c>
      <c r="AA32" s="168">
        <f t="shared" si="30"/>
        <v>0</v>
      </c>
      <c r="AB32" s="168">
        <f t="shared" si="31"/>
        <v>0</v>
      </c>
      <c r="AC32" s="168">
        <f t="shared" si="32"/>
        <v>0</v>
      </c>
      <c r="AD32" s="168">
        <f t="shared" si="33"/>
        <v>0</v>
      </c>
      <c r="AE32" s="168">
        <f t="shared" si="34"/>
        <v>0</v>
      </c>
      <c r="AF32" s="168">
        <f t="shared" si="35"/>
        <v>0</v>
      </c>
      <c r="AG32" s="168">
        <f t="shared" si="36"/>
        <v>0</v>
      </c>
      <c r="AH32" s="168">
        <f t="shared" si="37"/>
        <v>0</v>
      </c>
      <c r="AI32" s="168">
        <f t="shared" si="38"/>
        <v>0</v>
      </c>
      <c r="AJ32" s="168">
        <f t="shared" si="39"/>
        <v>0</v>
      </c>
      <c r="AK32" s="168">
        <f t="shared" si="40"/>
        <v>0</v>
      </c>
      <c r="AL32" s="144">
        <f t="shared" si="41"/>
        <v>0</v>
      </c>
      <c r="AM32" s="97">
        <f t="shared" si="42"/>
        <v>0</v>
      </c>
      <c r="AN32" s="160">
        <f t="shared" si="43"/>
        <v>0</v>
      </c>
      <c r="AO32" s="45" t="str">
        <f t="shared" si="20"/>
        <v>IBRAHIM CHIRINOS FIGUEROA</v>
      </c>
      <c r="AP32" s="73">
        <f t="shared" si="21"/>
        <v>0</v>
      </c>
      <c r="AQ32" s="9">
        <v>25</v>
      </c>
    </row>
    <row r="33" spans="1:43" x14ac:dyDescent="0.2">
      <c r="A33" s="66" t="str">
        <f t="shared" si="22"/>
        <v xml:space="preserve"> </v>
      </c>
      <c r="B33" s="26" t="s">
        <v>477</v>
      </c>
      <c r="C33" s="61" t="s">
        <v>105</v>
      </c>
      <c r="D33" s="96">
        <v>41520</v>
      </c>
      <c r="E33" s="61" t="str">
        <f t="shared" si="24"/>
        <v>INF C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60">
        <f t="shared" si="25"/>
        <v>0</v>
      </c>
      <c r="W33" s="168">
        <f t="shared" si="26"/>
        <v>0</v>
      </c>
      <c r="X33" s="168">
        <f t="shared" si="27"/>
        <v>0</v>
      </c>
      <c r="Y33" s="168">
        <f t="shared" si="28"/>
        <v>0</v>
      </c>
      <c r="Z33" s="168">
        <f t="shared" si="29"/>
        <v>0</v>
      </c>
      <c r="AA33" s="168">
        <f t="shared" si="30"/>
        <v>0</v>
      </c>
      <c r="AB33" s="168">
        <f t="shared" si="31"/>
        <v>0</v>
      </c>
      <c r="AC33" s="168">
        <f t="shared" si="32"/>
        <v>0</v>
      </c>
      <c r="AD33" s="168">
        <f t="shared" si="33"/>
        <v>0</v>
      </c>
      <c r="AE33" s="168">
        <f t="shared" si="34"/>
        <v>0</v>
      </c>
      <c r="AF33" s="168">
        <f t="shared" si="35"/>
        <v>0</v>
      </c>
      <c r="AG33" s="168">
        <f t="shared" si="36"/>
        <v>0</v>
      </c>
      <c r="AH33" s="168">
        <f t="shared" si="37"/>
        <v>0</v>
      </c>
      <c r="AI33" s="168">
        <f t="shared" si="38"/>
        <v>0</v>
      </c>
      <c r="AJ33" s="168">
        <f t="shared" si="39"/>
        <v>0</v>
      </c>
      <c r="AK33" s="168">
        <f t="shared" si="40"/>
        <v>0</v>
      </c>
      <c r="AL33" s="144">
        <f t="shared" si="41"/>
        <v>0</v>
      </c>
      <c r="AM33" s="97">
        <f t="shared" si="42"/>
        <v>0</v>
      </c>
      <c r="AN33" s="160">
        <f t="shared" si="43"/>
        <v>0</v>
      </c>
      <c r="AO33" s="45" t="str">
        <f t="shared" si="20"/>
        <v>JACOBO  YACOUB</v>
      </c>
      <c r="AP33" s="73" t="str">
        <f t="shared" si="21"/>
        <v>GCC</v>
      </c>
      <c r="AQ33" s="9">
        <v>26</v>
      </c>
    </row>
    <row r="34" spans="1:43" x14ac:dyDescent="0.2">
      <c r="A34" s="66" t="str">
        <f t="shared" si="22"/>
        <v xml:space="preserve"> </v>
      </c>
      <c r="B34" s="26" t="s">
        <v>478</v>
      </c>
      <c r="C34" s="61" t="s">
        <v>109</v>
      </c>
      <c r="D34" s="96">
        <v>41003</v>
      </c>
      <c r="E34" s="61" t="str">
        <f t="shared" si="24"/>
        <v>INF C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60">
        <f t="shared" si="25"/>
        <v>0</v>
      </c>
      <c r="W34" s="144">
        <f t="shared" si="26"/>
        <v>0</v>
      </c>
      <c r="X34" s="144">
        <f t="shared" si="27"/>
        <v>0</v>
      </c>
      <c r="Y34" s="144">
        <f t="shared" si="28"/>
        <v>0</v>
      </c>
      <c r="Z34" s="144">
        <f t="shared" si="29"/>
        <v>0</v>
      </c>
      <c r="AA34" s="144">
        <f t="shared" si="30"/>
        <v>0</v>
      </c>
      <c r="AB34" s="144">
        <f t="shared" si="31"/>
        <v>0</v>
      </c>
      <c r="AC34" s="144">
        <f t="shared" si="32"/>
        <v>0</v>
      </c>
      <c r="AD34" s="144">
        <f t="shared" si="33"/>
        <v>0</v>
      </c>
      <c r="AE34" s="144">
        <f t="shared" si="34"/>
        <v>0</v>
      </c>
      <c r="AF34" s="144">
        <f t="shared" si="35"/>
        <v>0</v>
      </c>
      <c r="AG34" s="144">
        <f t="shared" si="36"/>
        <v>0</v>
      </c>
      <c r="AH34" s="144">
        <f t="shared" si="37"/>
        <v>0</v>
      </c>
      <c r="AI34" s="144">
        <f t="shared" si="38"/>
        <v>0</v>
      </c>
      <c r="AJ34" s="144">
        <f t="shared" si="39"/>
        <v>0</v>
      </c>
      <c r="AK34" s="144">
        <f t="shared" si="40"/>
        <v>0</v>
      </c>
      <c r="AL34" s="144">
        <f t="shared" si="41"/>
        <v>0</v>
      </c>
      <c r="AM34" s="135">
        <f t="shared" si="42"/>
        <v>0</v>
      </c>
      <c r="AN34" s="160">
        <f t="shared" si="43"/>
        <v>0</v>
      </c>
      <c r="AO34" s="45" t="str">
        <f t="shared" si="20"/>
        <v>JAVIER GARRIDO</v>
      </c>
      <c r="AP34" s="73" t="str">
        <f t="shared" si="21"/>
        <v>VAGC</v>
      </c>
      <c r="AQ34" s="9">
        <v>27</v>
      </c>
    </row>
    <row r="35" spans="1:43" x14ac:dyDescent="0.2">
      <c r="A35" s="66" t="str">
        <f t="shared" si="22"/>
        <v xml:space="preserve"> </v>
      </c>
      <c r="B35" s="26" t="s">
        <v>479</v>
      </c>
      <c r="C35" s="61" t="s">
        <v>136</v>
      </c>
      <c r="D35" s="179">
        <v>41030</v>
      </c>
      <c r="E35" s="61" t="str">
        <f t="shared" si="24"/>
        <v>INF C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60">
        <f t="shared" si="25"/>
        <v>0</v>
      </c>
      <c r="W35" s="144">
        <f t="shared" si="26"/>
        <v>0</v>
      </c>
      <c r="X35" s="144">
        <f t="shared" si="27"/>
        <v>0</v>
      </c>
      <c r="Y35" s="144">
        <f t="shared" si="28"/>
        <v>0</v>
      </c>
      <c r="Z35" s="144">
        <f t="shared" si="29"/>
        <v>0</v>
      </c>
      <c r="AA35" s="144">
        <f t="shared" si="30"/>
        <v>0</v>
      </c>
      <c r="AB35" s="144">
        <f t="shared" si="31"/>
        <v>0</v>
      </c>
      <c r="AC35" s="144">
        <f t="shared" si="32"/>
        <v>0</v>
      </c>
      <c r="AD35" s="144">
        <f t="shared" si="33"/>
        <v>0</v>
      </c>
      <c r="AE35" s="144">
        <f t="shared" si="34"/>
        <v>0</v>
      </c>
      <c r="AF35" s="144">
        <f t="shared" si="35"/>
        <v>0</v>
      </c>
      <c r="AG35" s="144">
        <f t="shared" si="36"/>
        <v>0</v>
      </c>
      <c r="AH35" s="144">
        <f t="shared" si="37"/>
        <v>0</v>
      </c>
      <c r="AI35" s="144">
        <f t="shared" si="38"/>
        <v>0</v>
      </c>
      <c r="AJ35" s="144">
        <f t="shared" si="39"/>
        <v>0</v>
      </c>
      <c r="AK35" s="144">
        <f t="shared" si="40"/>
        <v>0</v>
      </c>
      <c r="AL35" s="144">
        <f t="shared" si="41"/>
        <v>0</v>
      </c>
      <c r="AM35" s="135">
        <f t="shared" si="42"/>
        <v>0</v>
      </c>
      <c r="AN35" s="160">
        <f t="shared" si="43"/>
        <v>0</v>
      </c>
      <c r="AO35" s="45" t="str">
        <f t="shared" si="20"/>
        <v>JOAQUIN ATENCIO</v>
      </c>
      <c r="AP35" s="73" t="str">
        <f t="shared" si="21"/>
        <v>SMCC</v>
      </c>
      <c r="AQ35" s="9">
        <v>28</v>
      </c>
    </row>
    <row r="36" spans="1:43" x14ac:dyDescent="0.2">
      <c r="A36" s="66" t="str">
        <f t="shared" si="22"/>
        <v xml:space="preserve"> </v>
      </c>
      <c r="B36" s="55" t="s">
        <v>480</v>
      </c>
      <c r="C36" s="64" t="s">
        <v>113</v>
      </c>
      <c r="D36" s="404">
        <v>41907</v>
      </c>
      <c r="E36" s="61" t="str">
        <f t="shared" si="24"/>
        <v>INF B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60">
        <f t="shared" si="25"/>
        <v>0</v>
      </c>
      <c r="W36" s="168">
        <f t="shared" si="26"/>
        <v>0</v>
      </c>
      <c r="X36" s="168">
        <f t="shared" si="27"/>
        <v>0</v>
      </c>
      <c r="Y36" s="168">
        <f t="shared" si="28"/>
        <v>0</v>
      </c>
      <c r="Z36" s="168">
        <f t="shared" si="29"/>
        <v>0</v>
      </c>
      <c r="AA36" s="168">
        <f t="shared" si="30"/>
        <v>0</v>
      </c>
      <c r="AB36" s="168">
        <f t="shared" si="31"/>
        <v>0</v>
      </c>
      <c r="AC36" s="168">
        <f t="shared" si="32"/>
        <v>0</v>
      </c>
      <c r="AD36" s="168">
        <f t="shared" si="33"/>
        <v>0</v>
      </c>
      <c r="AE36" s="168">
        <f t="shared" si="34"/>
        <v>0</v>
      </c>
      <c r="AF36" s="168">
        <f t="shared" si="35"/>
        <v>0</v>
      </c>
      <c r="AG36" s="168">
        <f t="shared" si="36"/>
        <v>0</v>
      </c>
      <c r="AH36" s="168">
        <f t="shared" si="37"/>
        <v>0</v>
      </c>
      <c r="AI36" s="168">
        <f t="shared" si="38"/>
        <v>0</v>
      </c>
      <c r="AJ36" s="168">
        <f t="shared" si="39"/>
        <v>0</v>
      </c>
      <c r="AK36" s="168">
        <f t="shared" si="40"/>
        <v>0</v>
      </c>
      <c r="AL36" s="144">
        <f t="shared" si="41"/>
        <v>0</v>
      </c>
      <c r="AM36" s="97">
        <f t="shared" si="42"/>
        <v>0</v>
      </c>
      <c r="AN36" s="160">
        <f t="shared" si="43"/>
        <v>0</v>
      </c>
      <c r="AO36" s="72" t="str">
        <f t="shared" si="20"/>
        <v>LORENZO SORGI MAWAD</v>
      </c>
      <c r="AP36" s="73" t="str">
        <f t="shared" si="21"/>
        <v>LCC</v>
      </c>
      <c r="AQ36" s="9">
        <v>29</v>
      </c>
    </row>
    <row r="37" spans="1:43" x14ac:dyDescent="0.2">
      <c r="A37" s="66" t="str">
        <f t="shared" si="22"/>
        <v xml:space="preserve"> </v>
      </c>
      <c r="B37" s="55" t="s">
        <v>481</v>
      </c>
      <c r="C37" s="64" t="s">
        <v>142</v>
      </c>
      <c r="D37" s="404">
        <v>41008</v>
      </c>
      <c r="E37" s="61" t="str">
        <f t="shared" si="24"/>
        <v>INF C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60">
        <f t="shared" si="25"/>
        <v>0</v>
      </c>
      <c r="W37" s="144">
        <f t="shared" si="26"/>
        <v>0</v>
      </c>
      <c r="X37" s="144">
        <f t="shared" si="27"/>
        <v>0</v>
      </c>
      <c r="Y37" s="144">
        <f t="shared" si="28"/>
        <v>0</v>
      </c>
      <c r="Z37" s="144">
        <f t="shared" si="29"/>
        <v>0</v>
      </c>
      <c r="AA37" s="144">
        <f t="shared" si="30"/>
        <v>0</v>
      </c>
      <c r="AB37" s="144">
        <f t="shared" si="31"/>
        <v>0</v>
      </c>
      <c r="AC37" s="144">
        <f t="shared" si="32"/>
        <v>0</v>
      </c>
      <c r="AD37" s="144">
        <f t="shared" si="33"/>
        <v>0</v>
      </c>
      <c r="AE37" s="144">
        <f t="shared" si="34"/>
        <v>0</v>
      </c>
      <c r="AF37" s="144">
        <f t="shared" si="35"/>
        <v>0</v>
      </c>
      <c r="AG37" s="144">
        <f t="shared" si="36"/>
        <v>0</v>
      </c>
      <c r="AH37" s="144">
        <f t="shared" si="37"/>
        <v>0</v>
      </c>
      <c r="AI37" s="144">
        <f t="shared" si="38"/>
        <v>0</v>
      </c>
      <c r="AJ37" s="144">
        <f t="shared" si="39"/>
        <v>0</v>
      </c>
      <c r="AK37" s="144">
        <f t="shared" si="40"/>
        <v>0</v>
      </c>
      <c r="AL37" s="144">
        <f t="shared" si="41"/>
        <v>0</v>
      </c>
      <c r="AM37" s="135">
        <f t="shared" si="42"/>
        <v>0</v>
      </c>
      <c r="AN37" s="160">
        <f t="shared" si="43"/>
        <v>0</v>
      </c>
      <c r="AO37" s="72" t="str">
        <f t="shared" si="20"/>
        <v>LUIS GIL</v>
      </c>
      <c r="AP37" s="73" t="str">
        <f t="shared" si="21"/>
        <v>LSGC</v>
      </c>
      <c r="AQ37" s="9">
        <v>30</v>
      </c>
    </row>
    <row r="38" spans="1:43" x14ac:dyDescent="0.2">
      <c r="A38" s="66" t="str">
        <f t="shared" si="22"/>
        <v xml:space="preserve"> </v>
      </c>
      <c r="B38" s="55" t="s">
        <v>482</v>
      </c>
      <c r="C38" s="64" t="s">
        <v>113</v>
      </c>
      <c r="D38" s="404">
        <v>41096</v>
      </c>
      <c r="E38" s="61" t="str">
        <f t="shared" si="24"/>
        <v>INF C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60">
        <f t="shared" si="25"/>
        <v>0</v>
      </c>
      <c r="W38" s="144">
        <f t="shared" si="26"/>
        <v>0</v>
      </c>
      <c r="X38" s="144">
        <f t="shared" si="27"/>
        <v>0</v>
      </c>
      <c r="Y38" s="144">
        <f t="shared" si="28"/>
        <v>0</v>
      </c>
      <c r="Z38" s="144">
        <f t="shared" si="29"/>
        <v>0</v>
      </c>
      <c r="AA38" s="144">
        <f t="shared" si="30"/>
        <v>0</v>
      </c>
      <c r="AB38" s="144">
        <f t="shared" si="31"/>
        <v>0</v>
      </c>
      <c r="AC38" s="144">
        <f t="shared" si="32"/>
        <v>0</v>
      </c>
      <c r="AD38" s="144">
        <f t="shared" si="33"/>
        <v>0</v>
      </c>
      <c r="AE38" s="144">
        <f t="shared" si="34"/>
        <v>0</v>
      </c>
      <c r="AF38" s="144">
        <f t="shared" si="35"/>
        <v>0</v>
      </c>
      <c r="AG38" s="144">
        <f t="shared" si="36"/>
        <v>0</v>
      </c>
      <c r="AH38" s="144">
        <f t="shared" si="37"/>
        <v>0</v>
      </c>
      <c r="AI38" s="144">
        <f t="shared" si="38"/>
        <v>0</v>
      </c>
      <c r="AJ38" s="144">
        <f t="shared" si="39"/>
        <v>0</v>
      </c>
      <c r="AK38" s="144">
        <f t="shared" si="40"/>
        <v>0</v>
      </c>
      <c r="AL38" s="144">
        <f t="shared" si="41"/>
        <v>0</v>
      </c>
      <c r="AM38" s="135">
        <f t="shared" si="42"/>
        <v>0</v>
      </c>
      <c r="AN38" s="160">
        <f t="shared" si="43"/>
        <v>0</v>
      </c>
      <c r="AO38" s="72" t="str">
        <f t="shared" si="20"/>
        <v>RODRIGO RECAO</v>
      </c>
      <c r="AP38" s="73" t="str">
        <f t="shared" si="21"/>
        <v>LCC</v>
      </c>
      <c r="AQ38" s="9">
        <v>31</v>
      </c>
    </row>
    <row r="39" spans="1:43" x14ac:dyDescent="0.2">
      <c r="A39" s="66" t="str">
        <f t="shared" si="22"/>
        <v xml:space="preserve"> </v>
      </c>
      <c r="B39" s="55" t="s">
        <v>483</v>
      </c>
      <c r="C39" s="64" t="s">
        <v>142</v>
      </c>
      <c r="D39" s="404">
        <v>41261</v>
      </c>
      <c r="E39" s="61" t="str">
        <f t="shared" si="24"/>
        <v>INF C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60">
        <f t="shared" si="25"/>
        <v>0</v>
      </c>
      <c r="W39" s="144">
        <f t="shared" si="26"/>
        <v>0</v>
      </c>
      <c r="X39" s="144">
        <f t="shared" si="27"/>
        <v>0</v>
      </c>
      <c r="Y39" s="144">
        <f t="shared" si="28"/>
        <v>0</v>
      </c>
      <c r="Z39" s="144">
        <f t="shared" si="29"/>
        <v>0</v>
      </c>
      <c r="AA39" s="144">
        <f t="shared" si="30"/>
        <v>0</v>
      </c>
      <c r="AB39" s="144">
        <f t="shared" si="31"/>
        <v>0</v>
      </c>
      <c r="AC39" s="144">
        <f t="shared" si="32"/>
        <v>0</v>
      </c>
      <c r="AD39" s="144">
        <f t="shared" si="33"/>
        <v>0</v>
      </c>
      <c r="AE39" s="144">
        <f t="shared" si="34"/>
        <v>0</v>
      </c>
      <c r="AF39" s="144">
        <f t="shared" si="35"/>
        <v>0</v>
      </c>
      <c r="AG39" s="144">
        <f t="shared" si="36"/>
        <v>0</v>
      </c>
      <c r="AH39" s="144">
        <f t="shared" si="37"/>
        <v>0</v>
      </c>
      <c r="AI39" s="144">
        <f t="shared" si="38"/>
        <v>0</v>
      </c>
      <c r="AJ39" s="144">
        <f t="shared" si="39"/>
        <v>0</v>
      </c>
      <c r="AK39" s="144">
        <f t="shared" si="40"/>
        <v>0</v>
      </c>
      <c r="AL39" s="144">
        <f t="shared" si="41"/>
        <v>0</v>
      </c>
      <c r="AM39" s="135">
        <f t="shared" si="42"/>
        <v>0</v>
      </c>
      <c r="AN39" s="160">
        <f t="shared" si="43"/>
        <v>0</v>
      </c>
      <c r="AO39" s="72" t="str">
        <f t="shared" si="20"/>
        <v>SAMUEL CURIEL</v>
      </c>
      <c r="AP39" s="73" t="str">
        <f t="shared" si="21"/>
        <v>LSGC</v>
      </c>
      <c r="AQ39" s="9">
        <v>32</v>
      </c>
    </row>
    <row r="40" spans="1:43" x14ac:dyDescent="0.2">
      <c r="A40" s="66" t="str">
        <f t="shared" si="22"/>
        <v xml:space="preserve"> </v>
      </c>
      <c r="B40" s="55" t="s">
        <v>484</v>
      </c>
      <c r="C40" s="64" t="s">
        <v>485</v>
      </c>
      <c r="D40" s="404">
        <v>41206</v>
      </c>
      <c r="E40" s="61" t="str">
        <f t="shared" si="24"/>
        <v>INF C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60">
        <f t="shared" si="25"/>
        <v>0</v>
      </c>
      <c r="W40" s="144">
        <f t="shared" si="26"/>
        <v>0</v>
      </c>
      <c r="X40" s="144">
        <f t="shared" si="27"/>
        <v>0</v>
      </c>
      <c r="Y40" s="144">
        <f t="shared" si="28"/>
        <v>0</v>
      </c>
      <c r="Z40" s="144">
        <f t="shared" si="29"/>
        <v>0</v>
      </c>
      <c r="AA40" s="144">
        <f t="shared" si="30"/>
        <v>0</v>
      </c>
      <c r="AB40" s="144">
        <f t="shared" si="31"/>
        <v>0</v>
      </c>
      <c r="AC40" s="144">
        <f t="shared" si="32"/>
        <v>0</v>
      </c>
      <c r="AD40" s="144">
        <f t="shared" si="33"/>
        <v>0</v>
      </c>
      <c r="AE40" s="144">
        <f t="shared" si="34"/>
        <v>0</v>
      </c>
      <c r="AF40" s="144">
        <f t="shared" si="35"/>
        <v>0</v>
      </c>
      <c r="AG40" s="144">
        <f t="shared" si="36"/>
        <v>0</v>
      </c>
      <c r="AH40" s="144">
        <f t="shared" si="37"/>
        <v>0</v>
      </c>
      <c r="AI40" s="144">
        <f t="shared" si="38"/>
        <v>0</v>
      </c>
      <c r="AJ40" s="144">
        <f t="shared" si="39"/>
        <v>0</v>
      </c>
      <c r="AK40" s="144">
        <f t="shared" si="40"/>
        <v>0</v>
      </c>
      <c r="AL40" s="144">
        <f t="shared" si="41"/>
        <v>0</v>
      </c>
      <c r="AM40" s="135">
        <f t="shared" si="42"/>
        <v>0</v>
      </c>
      <c r="AN40" s="160">
        <f t="shared" si="43"/>
        <v>0</v>
      </c>
      <c r="AO40" s="72" t="str">
        <f t="shared" si="20"/>
        <v>SAMUEL GONZALEZ</v>
      </c>
      <c r="AP40" s="73" t="str">
        <f t="shared" si="21"/>
        <v>LSGCGC</v>
      </c>
      <c r="AQ40" s="9">
        <v>33</v>
      </c>
    </row>
    <row r="41" spans="1:43" x14ac:dyDescent="0.2">
      <c r="A41" s="66" t="str">
        <f t="shared" si="22"/>
        <v xml:space="preserve"> </v>
      </c>
      <c r="B41" s="55" t="s">
        <v>486</v>
      </c>
      <c r="C41" s="64" t="s">
        <v>113</v>
      </c>
      <c r="D41" s="404"/>
      <c r="E41" s="61" t="str">
        <f t="shared" si="24"/>
        <v/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60">
        <f t="shared" si="25"/>
        <v>0</v>
      </c>
      <c r="W41" s="168">
        <f t="shared" si="26"/>
        <v>0</v>
      </c>
      <c r="X41" s="168">
        <f t="shared" si="27"/>
        <v>0</v>
      </c>
      <c r="Y41" s="168">
        <f t="shared" si="28"/>
        <v>0</v>
      </c>
      <c r="Z41" s="168">
        <f t="shared" si="29"/>
        <v>0</v>
      </c>
      <c r="AA41" s="168">
        <f t="shared" si="30"/>
        <v>0</v>
      </c>
      <c r="AB41" s="168">
        <f t="shared" si="31"/>
        <v>0</v>
      </c>
      <c r="AC41" s="168">
        <f t="shared" si="32"/>
        <v>0</v>
      </c>
      <c r="AD41" s="168">
        <f t="shared" si="33"/>
        <v>0</v>
      </c>
      <c r="AE41" s="168">
        <f t="shared" si="34"/>
        <v>0</v>
      </c>
      <c r="AF41" s="168">
        <f t="shared" si="35"/>
        <v>0</v>
      </c>
      <c r="AG41" s="168">
        <f t="shared" si="36"/>
        <v>0</v>
      </c>
      <c r="AH41" s="168">
        <f t="shared" si="37"/>
        <v>0</v>
      </c>
      <c r="AI41" s="168">
        <f t="shared" si="38"/>
        <v>0</v>
      </c>
      <c r="AJ41" s="168">
        <f t="shared" si="39"/>
        <v>0</v>
      </c>
      <c r="AK41" s="168">
        <f t="shared" si="40"/>
        <v>0</v>
      </c>
      <c r="AL41" s="144">
        <f t="shared" si="41"/>
        <v>0</v>
      </c>
      <c r="AM41" s="97">
        <f t="shared" si="42"/>
        <v>0</v>
      </c>
      <c r="AN41" s="160">
        <f t="shared" si="43"/>
        <v>0</v>
      </c>
      <c r="AO41" s="72" t="str">
        <f t="shared" si="20"/>
        <v>SANTIAGO TEXEIRA</v>
      </c>
      <c r="AP41" s="73" t="str">
        <f t="shared" si="21"/>
        <v>LCC</v>
      </c>
      <c r="AQ41" s="9">
        <v>34</v>
      </c>
    </row>
    <row r="42" spans="1:43" x14ac:dyDescent="0.2">
      <c r="A42" s="66" t="str">
        <f t="shared" si="22"/>
        <v xml:space="preserve"> </v>
      </c>
      <c r="B42" s="55" t="s">
        <v>487</v>
      </c>
      <c r="C42" s="64" t="s">
        <v>132</v>
      </c>
      <c r="D42" s="404">
        <v>41112</v>
      </c>
      <c r="E42" s="61" t="str">
        <f t="shared" si="24"/>
        <v>INF C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60">
        <f t="shared" si="25"/>
        <v>0</v>
      </c>
      <c r="W42" s="144">
        <f t="shared" si="26"/>
        <v>0</v>
      </c>
      <c r="X42" s="144">
        <f t="shared" si="27"/>
        <v>0</v>
      </c>
      <c r="Y42" s="144">
        <f t="shared" si="28"/>
        <v>0</v>
      </c>
      <c r="Z42" s="144">
        <f t="shared" si="29"/>
        <v>0</v>
      </c>
      <c r="AA42" s="144">
        <f t="shared" si="30"/>
        <v>0</v>
      </c>
      <c r="AB42" s="144">
        <f t="shared" si="31"/>
        <v>0</v>
      </c>
      <c r="AC42" s="144">
        <f t="shared" si="32"/>
        <v>0</v>
      </c>
      <c r="AD42" s="144">
        <f t="shared" si="33"/>
        <v>0</v>
      </c>
      <c r="AE42" s="144">
        <f t="shared" si="34"/>
        <v>0</v>
      </c>
      <c r="AF42" s="144">
        <f t="shared" si="35"/>
        <v>0</v>
      </c>
      <c r="AG42" s="144">
        <f t="shared" si="36"/>
        <v>0</v>
      </c>
      <c r="AH42" s="144">
        <f t="shared" si="37"/>
        <v>0</v>
      </c>
      <c r="AI42" s="144">
        <f t="shared" si="38"/>
        <v>0</v>
      </c>
      <c r="AJ42" s="144">
        <f t="shared" si="39"/>
        <v>0</v>
      </c>
      <c r="AK42" s="144">
        <f t="shared" si="40"/>
        <v>0</v>
      </c>
      <c r="AL42" s="144">
        <f t="shared" si="41"/>
        <v>0</v>
      </c>
      <c r="AM42" s="135">
        <f t="shared" si="42"/>
        <v>0</v>
      </c>
      <c r="AN42" s="160">
        <f t="shared" si="43"/>
        <v>0</v>
      </c>
      <c r="AO42" s="72" t="str">
        <f t="shared" si="20"/>
        <v>SERGIO FLORIDO</v>
      </c>
      <c r="AP42" s="73" t="str">
        <f t="shared" si="21"/>
        <v>BGC</v>
      </c>
      <c r="AQ42" s="9">
        <v>35</v>
      </c>
    </row>
    <row r="43" spans="1:43" x14ac:dyDescent="0.2">
      <c r="A43" s="66" t="str">
        <f t="shared" si="22"/>
        <v xml:space="preserve"> </v>
      </c>
      <c r="B43" s="55"/>
      <c r="C43" s="64"/>
      <c r="D43" s="404"/>
      <c r="E43" s="61" t="str">
        <f t="shared" si="24"/>
        <v/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60">
        <f t="shared" si="25"/>
        <v>0</v>
      </c>
      <c r="W43" s="144">
        <f t="shared" si="26"/>
        <v>0</v>
      </c>
      <c r="X43" s="144">
        <f t="shared" si="27"/>
        <v>0</v>
      </c>
      <c r="Y43" s="144">
        <f t="shared" si="28"/>
        <v>0</v>
      </c>
      <c r="Z43" s="144">
        <f t="shared" si="29"/>
        <v>0</v>
      </c>
      <c r="AA43" s="144">
        <f t="shared" si="30"/>
        <v>0</v>
      </c>
      <c r="AB43" s="144">
        <f t="shared" si="31"/>
        <v>0</v>
      </c>
      <c r="AC43" s="144">
        <f t="shared" si="32"/>
        <v>0</v>
      </c>
      <c r="AD43" s="144">
        <f t="shared" si="33"/>
        <v>0</v>
      </c>
      <c r="AE43" s="144">
        <f t="shared" si="34"/>
        <v>0</v>
      </c>
      <c r="AF43" s="144">
        <f t="shared" si="35"/>
        <v>0</v>
      </c>
      <c r="AG43" s="144">
        <f t="shared" si="36"/>
        <v>0</v>
      </c>
      <c r="AH43" s="144">
        <f t="shared" si="37"/>
        <v>0</v>
      </c>
      <c r="AI43" s="144">
        <f t="shared" si="38"/>
        <v>0</v>
      </c>
      <c r="AJ43" s="144">
        <f t="shared" si="39"/>
        <v>0</v>
      </c>
      <c r="AK43" s="144">
        <f t="shared" si="40"/>
        <v>0</v>
      </c>
      <c r="AL43" s="144">
        <f t="shared" si="41"/>
        <v>0</v>
      </c>
      <c r="AM43" s="135">
        <f t="shared" si="42"/>
        <v>0</v>
      </c>
      <c r="AN43" s="160">
        <f t="shared" si="43"/>
        <v>0</v>
      </c>
      <c r="AO43" s="72">
        <f t="shared" si="20"/>
        <v>0</v>
      </c>
      <c r="AP43" s="73">
        <f t="shared" si="21"/>
        <v>0</v>
      </c>
      <c r="AQ43" s="9">
        <v>36</v>
      </c>
    </row>
    <row r="44" spans="1:43" x14ac:dyDescent="0.2">
      <c r="A44" s="66" t="str">
        <f t="shared" si="22"/>
        <v xml:space="preserve"> </v>
      </c>
      <c r="B44" s="55"/>
      <c r="C44" s="64"/>
      <c r="D44" s="404"/>
      <c r="E44" s="61" t="str">
        <f t="shared" si="24"/>
        <v/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60">
        <f t="shared" si="25"/>
        <v>0</v>
      </c>
      <c r="W44" s="168">
        <f t="shared" si="26"/>
        <v>0</v>
      </c>
      <c r="X44" s="168">
        <f t="shared" si="27"/>
        <v>0</v>
      </c>
      <c r="Y44" s="168">
        <f t="shared" si="28"/>
        <v>0</v>
      </c>
      <c r="Z44" s="168">
        <f t="shared" si="29"/>
        <v>0</v>
      </c>
      <c r="AA44" s="168">
        <f t="shared" si="30"/>
        <v>0</v>
      </c>
      <c r="AB44" s="168">
        <f t="shared" si="31"/>
        <v>0</v>
      </c>
      <c r="AC44" s="168">
        <f t="shared" si="32"/>
        <v>0</v>
      </c>
      <c r="AD44" s="168">
        <f t="shared" si="33"/>
        <v>0</v>
      </c>
      <c r="AE44" s="168">
        <f t="shared" si="34"/>
        <v>0</v>
      </c>
      <c r="AF44" s="168">
        <f t="shared" si="35"/>
        <v>0</v>
      </c>
      <c r="AG44" s="168">
        <f t="shared" si="36"/>
        <v>0</v>
      </c>
      <c r="AH44" s="168">
        <f t="shared" si="37"/>
        <v>0</v>
      </c>
      <c r="AI44" s="168">
        <f t="shared" si="38"/>
        <v>0</v>
      </c>
      <c r="AJ44" s="168">
        <f t="shared" si="39"/>
        <v>0</v>
      </c>
      <c r="AK44" s="168">
        <f t="shared" si="40"/>
        <v>0</v>
      </c>
      <c r="AL44" s="144">
        <f t="shared" si="41"/>
        <v>0</v>
      </c>
      <c r="AM44" s="97">
        <f t="shared" si="42"/>
        <v>0</v>
      </c>
      <c r="AN44" s="160">
        <f t="shared" si="43"/>
        <v>0</v>
      </c>
      <c r="AO44" s="72">
        <f t="shared" si="20"/>
        <v>0</v>
      </c>
      <c r="AP44" s="73">
        <f t="shared" si="21"/>
        <v>0</v>
      </c>
      <c r="AQ44" s="9">
        <v>37</v>
      </c>
    </row>
    <row r="45" spans="1:43" x14ac:dyDescent="0.2">
      <c r="A45" s="66" t="str">
        <f t="shared" si="22"/>
        <v xml:space="preserve"> </v>
      </c>
      <c r="B45" s="55"/>
      <c r="C45" s="64"/>
      <c r="D45" s="404"/>
      <c r="E45" s="61" t="str">
        <f t="shared" si="24"/>
        <v/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60">
        <f t="shared" si="25"/>
        <v>0</v>
      </c>
      <c r="W45" s="168">
        <f t="shared" si="26"/>
        <v>0</v>
      </c>
      <c r="X45" s="168">
        <f t="shared" si="27"/>
        <v>0</v>
      </c>
      <c r="Y45" s="168">
        <f t="shared" si="28"/>
        <v>0</v>
      </c>
      <c r="Z45" s="168">
        <f t="shared" si="29"/>
        <v>0</v>
      </c>
      <c r="AA45" s="168">
        <f t="shared" si="30"/>
        <v>0</v>
      </c>
      <c r="AB45" s="168">
        <f t="shared" si="31"/>
        <v>0</v>
      </c>
      <c r="AC45" s="168">
        <f t="shared" si="32"/>
        <v>0</v>
      </c>
      <c r="AD45" s="168">
        <f t="shared" si="33"/>
        <v>0</v>
      </c>
      <c r="AE45" s="168">
        <f t="shared" si="34"/>
        <v>0</v>
      </c>
      <c r="AF45" s="168">
        <f t="shared" si="35"/>
        <v>0</v>
      </c>
      <c r="AG45" s="168">
        <f t="shared" si="36"/>
        <v>0</v>
      </c>
      <c r="AH45" s="168">
        <f t="shared" si="37"/>
        <v>0</v>
      </c>
      <c r="AI45" s="168">
        <f t="shared" si="38"/>
        <v>0</v>
      </c>
      <c r="AJ45" s="168">
        <f t="shared" si="39"/>
        <v>0</v>
      </c>
      <c r="AK45" s="168">
        <f t="shared" si="40"/>
        <v>0</v>
      </c>
      <c r="AL45" s="144">
        <f t="shared" si="41"/>
        <v>0</v>
      </c>
      <c r="AM45" s="97">
        <f t="shared" si="42"/>
        <v>0</v>
      </c>
      <c r="AN45" s="160">
        <f t="shared" si="43"/>
        <v>0</v>
      </c>
      <c r="AO45" s="72">
        <f t="shared" si="20"/>
        <v>0</v>
      </c>
      <c r="AP45" s="73">
        <f t="shared" si="21"/>
        <v>0</v>
      </c>
      <c r="AQ45" s="9">
        <v>38</v>
      </c>
    </row>
    <row r="46" spans="1:43" x14ac:dyDescent="0.2">
      <c r="A46" s="66" t="str">
        <f t="shared" si="22"/>
        <v xml:space="preserve"> </v>
      </c>
      <c r="B46" s="55"/>
      <c r="C46" s="64"/>
      <c r="D46" s="404"/>
      <c r="E46" s="61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60">
        <f t="shared" si="25"/>
        <v>0</v>
      </c>
      <c r="W46" s="168">
        <f t="shared" si="26"/>
        <v>0</v>
      </c>
      <c r="X46" s="168">
        <f t="shared" si="27"/>
        <v>0</v>
      </c>
      <c r="Y46" s="168">
        <f t="shared" si="28"/>
        <v>0</v>
      </c>
      <c r="Z46" s="168">
        <f t="shared" si="29"/>
        <v>0</v>
      </c>
      <c r="AA46" s="168">
        <f t="shared" si="30"/>
        <v>0</v>
      </c>
      <c r="AB46" s="168">
        <f t="shared" si="31"/>
        <v>0</v>
      </c>
      <c r="AC46" s="168">
        <f t="shared" si="32"/>
        <v>0</v>
      </c>
      <c r="AD46" s="168">
        <f t="shared" si="33"/>
        <v>0</v>
      </c>
      <c r="AE46" s="168">
        <f t="shared" si="34"/>
        <v>0</v>
      </c>
      <c r="AF46" s="168">
        <f t="shared" si="35"/>
        <v>0</v>
      </c>
      <c r="AG46" s="168">
        <f t="shared" si="36"/>
        <v>0</v>
      </c>
      <c r="AH46" s="168">
        <f t="shared" si="37"/>
        <v>0</v>
      </c>
      <c r="AI46" s="168">
        <f t="shared" si="38"/>
        <v>0</v>
      </c>
      <c r="AJ46" s="168">
        <f t="shared" si="39"/>
        <v>0</v>
      </c>
      <c r="AK46" s="168">
        <f t="shared" si="40"/>
        <v>0</v>
      </c>
      <c r="AL46" s="144">
        <f t="shared" si="41"/>
        <v>0</v>
      </c>
      <c r="AM46" s="97">
        <f t="shared" si="42"/>
        <v>0</v>
      </c>
      <c r="AN46" s="160">
        <f t="shared" si="43"/>
        <v>0</v>
      </c>
      <c r="AO46" s="72">
        <f t="shared" si="20"/>
        <v>0</v>
      </c>
      <c r="AP46" s="73">
        <f t="shared" si="21"/>
        <v>0</v>
      </c>
      <c r="AQ46" s="9">
        <v>39</v>
      </c>
    </row>
    <row r="47" spans="1:43" x14ac:dyDescent="0.2">
      <c r="A47" s="66" t="str">
        <f t="shared" si="22"/>
        <v xml:space="preserve"> </v>
      </c>
      <c r="B47" s="55"/>
      <c r="C47" s="64"/>
      <c r="D47" s="404"/>
      <c r="E47" s="61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60">
        <f t="shared" si="25"/>
        <v>0</v>
      </c>
      <c r="W47" s="168">
        <f t="shared" si="26"/>
        <v>0</v>
      </c>
      <c r="X47" s="168">
        <f t="shared" si="27"/>
        <v>0</v>
      </c>
      <c r="Y47" s="168">
        <f t="shared" si="28"/>
        <v>0</v>
      </c>
      <c r="Z47" s="168">
        <f t="shared" si="29"/>
        <v>0</v>
      </c>
      <c r="AA47" s="168">
        <f t="shared" si="30"/>
        <v>0</v>
      </c>
      <c r="AB47" s="168">
        <f t="shared" si="31"/>
        <v>0</v>
      </c>
      <c r="AC47" s="168">
        <f t="shared" si="32"/>
        <v>0</v>
      </c>
      <c r="AD47" s="168">
        <f t="shared" si="33"/>
        <v>0</v>
      </c>
      <c r="AE47" s="168">
        <f t="shared" si="34"/>
        <v>0</v>
      </c>
      <c r="AF47" s="168">
        <f t="shared" si="35"/>
        <v>0</v>
      </c>
      <c r="AG47" s="168">
        <f t="shared" si="36"/>
        <v>0</v>
      </c>
      <c r="AH47" s="168">
        <f t="shared" si="37"/>
        <v>0</v>
      </c>
      <c r="AI47" s="168">
        <f t="shared" si="38"/>
        <v>0</v>
      </c>
      <c r="AJ47" s="168">
        <f t="shared" si="39"/>
        <v>0</v>
      </c>
      <c r="AK47" s="168">
        <f t="shared" si="40"/>
        <v>0</v>
      </c>
      <c r="AL47" s="144">
        <f t="shared" si="41"/>
        <v>0</v>
      </c>
      <c r="AM47" s="97">
        <f t="shared" si="42"/>
        <v>0</v>
      </c>
      <c r="AN47" s="160">
        <f t="shared" si="43"/>
        <v>0</v>
      </c>
      <c r="AO47" s="72">
        <f t="shared" si="20"/>
        <v>0</v>
      </c>
      <c r="AP47" s="73">
        <f t="shared" si="21"/>
        <v>0</v>
      </c>
      <c r="AQ47" s="9">
        <v>40</v>
      </c>
    </row>
    <row r="48" spans="1:43" ht="13.5" thickBot="1" x14ac:dyDescent="0.25">
      <c r="A48" s="66" t="str">
        <f>+IF(AM48&gt;0,+IF(AM48=#REF!,#REF!,AQ48)," ")</f>
        <v xml:space="preserve"> </v>
      </c>
      <c r="B48" s="54"/>
      <c r="C48" s="78"/>
      <c r="D48" s="405"/>
      <c r="E48" s="78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51">
        <f t="shared" si="25"/>
        <v>0</v>
      </c>
      <c r="W48" s="191">
        <f t="shared" si="26"/>
        <v>0</v>
      </c>
      <c r="X48" s="191">
        <f t="shared" si="27"/>
        <v>0</v>
      </c>
      <c r="Y48" s="191">
        <f t="shared" si="28"/>
        <v>0</v>
      </c>
      <c r="Z48" s="191">
        <f t="shared" si="29"/>
        <v>0</v>
      </c>
      <c r="AA48" s="191">
        <f t="shared" si="30"/>
        <v>0</v>
      </c>
      <c r="AB48" s="191">
        <f t="shared" si="31"/>
        <v>0</v>
      </c>
      <c r="AC48" s="191">
        <f t="shared" si="32"/>
        <v>0</v>
      </c>
      <c r="AD48" s="191">
        <f t="shared" si="33"/>
        <v>0</v>
      </c>
      <c r="AE48" s="191">
        <f t="shared" si="34"/>
        <v>0</v>
      </c>
      <c r="AF48" s="191">
        <f t="shared" si="35"/>
        <v>0</v>
      </c>
      <c r="AG48" s="191">
        <f t="shared" si="36"/>
        <v>0</v>
      </c>
      <c r="AH48" s="191">
        <f t="shared" si="37"/>
        <v>0</v>
      </c>
      <c r="AI48" s="191">
        <f t="shared" si="38"/>
        <v>0</v>
      </c>
      <c r="AJ48" s="191">
        <f t="shared" si="39"/>
        <v>0</v>
      </c>
      <c r="AK48" s="191">
        <f t="shared" si="40"/>
        <v>0</v>
      </c>
      <c r="AL48" s="145">
        <f t="shared" si="41"/>
        <v>0</v>
      </c>
      <c r="AM48" s="204">
        <f t="shared" si="42"/>
        <v>0</v>
      </c>
      <c r="AN48" s="251">
        <f t="shared" si="43"/>
        <v>0</v>
      </c>
      <c r="AO48" s="47">
        <f t="shared" si="20"/>
        <v>0</v>
      </c>
      <c r="AP48" s="48">
        <f t="shared" si="21"/>
        <v>0</v>
      </c>
      <c r="AQ48" s="9">
        <v>55</v>
      </c>
    </row>
  </sheetData>
  <sortState xmlns:xlrd2="http://schemas.microsoft.com/office/spreadsheetml/2017/richdata2" ref="B8:AN30">
    <sortCondition descending="1" ref="AM8:AM30"/>
    <sortCondition ref="B8:B30"/>
  </sortState>
  <mergeCells count="8">
    <mergeCell ref="E4:U4"/>
    <mergeCell ref="V4:AL4"/>
    <mergeCell ref="AN6:AN7"/>
    <mergeCell ref="C6:C7"/>
    <mergeCell ref="D6:D7"/>
    <mergeCell ref="E6:E7"/>
    <mergeCell ref="F5:U5"/>
    <mergeCell ref="W5:AL5"/>
  </mergeCells>
  <phoneticPr fontId="22" type="noConversion"/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7"/>
  </sheetPr>
  <dimension ref="A2:AL34"/>
  <sheetViews>
    <sheetView showGridLines="0" showRowColHeaders="0" showZeros="0" showOutlineSymbols="0" zoomScale="80" zoomScaleNormal="80" workbookViewId="0">
      <pane xSplit="5" ySplit="7" topLeftCell="F8" activePane="bottomRight" state="frozenSplit"/>
      <selection pane="topRight" activeCell="F1" sqref="F1"/>
      <selection pane="bottomLeft" activeCell="A7" sqref="A7"/>
      <selection pane="bottomRight" activeCell="B8" sqref="B8:AF23"/>
    </sheetView>
  </sheetViews>
  <sheetFormatPr defaultColWidth="11.7109375" defaultRowHeight="12.75" x14ac:dyDescent="0.2"/>
  <cols>
    <col min="1" max="1" width="3.7109375" style="1" customWidth="1"/>
    <col min="2" max="2" width="37.140625" style="5" customWidth="1"/>
    <col min="3" max="3" width="7.5703125" style="1" customWidth="1"/>
    <col min="4" max="4" width="10.85546875" style="1" customWidth="1"/>
    <col min="5" max="5" width="9.140625" style="1" customWidth="1"/>
    <col min="6" max="17" width="9.42578125" style="1" customWidth="1"/>
    <col min="18" max="18" width="7" style="9" customWidth="1"/>
    <col min="19" max="30" width="9.42578125" style="1" customWidth="1"/>
    <col min="31" max="31" width="10.5703125" style="1" customWidth="1"/>
    <col min="32" max="32" width="6.28515625" style="1" customWidth="1"/>
    <col min="33" max="33" width="23.85546875" style="1" bestFit="1" customWidth="1"/>
    <col min="34" max="34" width="6.5703125" style="1" customWidth="1"/>
    <col min="35" max="16384" width="11.7109375" style="1"/>
  </cols>
  <sheetData>
    <row r="2" spans="1:38" hidden="1" x14ac:dyDescent="0.2"/>
    <row r="3" spans="1:38" hidden="1" x14ac:dyDescent="0.2"/>
    <row r="4" spans="1:38" s="297" customFormat="1" ht="15.75" x14ac:dyDescent="0.2">
      <c r="B4" s="296"/>
      <c r="C4" s="296"/>
      <c r="D4" s="296"/>
      <c r="E4" s="428" t="s">
        <v>401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 t="s">
        <v>402</v>
      </c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296"/>
      <c r="AF4" s="348"/>
      <c r="AG4" s="348"/>
      <c r="AH4" s="348"/>
    </row>
    <row r="5" spans="1:38" ht="21" thickBot="1" x14ac:dyDescent="0.25">
      <c r="B5" s="39"/>
      <c r="C5" s="39"/>
      <c r="D5" s="39"/>
      <c r="E5" s="349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291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291"/>
      <c r="AF5" s="351"/>
      <c r="AG5" s="42"/>
      <c r="AH5" s="42"/>
      <c r="AI5" s="15"/>
      <c r="AJ5" s="15"/>
      <c r="AK5" s="15"/>
      <c r="AL5" s="15"/>
    </row>
    <row r="6" spans="1:38" s="2" customFormat="1" ht="147" customHeight="1" x14ac:dyDescent="0.2">
      <c r="A6" s="12">
        <f>+'Juv. Masculino'!A4</f>
        <v>44926</v>
      </c>
      <c r="B6" s="37" t="s">
        <v>488</v>
      </c>
      <c r="C6" s="430" t="s">
        <v>3</v>
      </c>
      <c r="D6" s="450" t="s">
        <v>4</v>
      </c>
      <c r="E6" s="450" t="s">
        <v>203</v>
      </c>
      <c r="F6" s="111" t="s">
        <v>29</v>
      </c>
      <c r="G6" s="111" t="s">
        <v>368</v>
      </c>
      <c r="H6" s="111" t="s">
        <v>489</v>
      </c>
      <c r="I6" s="111" t="s">
        <v>490</v>
      </c>
      <c r="J6" s="111" t="s">
        <v>491</v>
      </c>
      <c r="K6" s="111" t="s">
        <v>222</v>
      </c>
      <c r="L6" s="111" t="s">
        <v>373</v>
      </c>
      <c r="M6" s="111" t="s">
        <v>77</v>
      </c>
      <c r="N6" s="111" t="s">
        <v>492</v>
      </c>
      <c r="O6" s="111" t="s">
        <v>412</v>
      </c>
      <c r="P6" s="111" t="s">
        <v>618</v>
      </c>
      <c r="Q6" s="111"/>
      <c r="R6" s="425" t="s">
        <v>98</v>
      </c>
      <c r="S6" s="112" t="str">
        <f t="shared" ref="S6:AD7" si="0">+F6</f>
        <v>FVG  !ra Parada Gira Juvenil de Oriente, PLC CC., Pto La Cruz Anzoategui</v>
      </c>
      <c r="T6" s="112" t="str">
        <f t="shared" si="0"/>
        <v xml:space="preserve">FVG       Torneo Juvenil IZCC - Gira IJGA, Izcaragua CC., </v>
      </c>
      <c r="U6" s="112" t="str">
        <f t="shared" si="0"/>
        <v xml:space="preserve">FVG     Torneo Juvenil FVG Gira IJGA, Guataparo CC, Valencia </v>
      </c>
      <c r="V6" s="112" t="str">
        <f t="shared" si="0"/>
        <v>US KIDS Venezuela                     Valle arriba GC                                18 HOYOS                                                                          TEE 3</v>
      </c>
      <c r="W6" s="112" t="str">
        <f t="shared" si="0"/>
        <v>US KIDS Venezuela                     Valle arriba GC                                              09  HOYOS                                                                          TEE 3</v>
      </c>
      <c r="X6" s="112" t="str">
        <f t="shared" si="0"/>
        <v>FVG      Torneo Juvenil  Gira IJGA, Marriott Maracay  5800 yds</v>
      </c>
      <c r="Y6" s="112" t="str">
        <f t="shared" si="0"/>
        <v>FVG    CampeonatoNacional Infantil 2023, Caracas CC, Caracas</v>
      </c>
      <c r="Z6" s="112" t="str">
        <f t="shared" si="0"/>
        <v xml:space="preserve">FVG  III Parada Gira Oriental de Golf Menor, La Salina GC, Lecherias </v>
      </c>
      <c r="AA6" s="112" t="str">
        <f t="shared" si="0"/>
        <v xml:space="preserve">FVG      Invitacional Juvenil LCC  Lagunita CC, La Lagunita  </v>
      </c>
      <c r="AB6" s="112" t="str">
        <f t="shared" si="0"/>
        <v xml:space="preserve">FVG      Internacional Juvenil Guataparo CC 2023  </v>
      </c>
      <c r="AC6" s="112" t="str">
        <f t="shared" si="0"/>
        <v>FVG     Cierre Gira Juvenil Oriente, San Miguel CC, Maturin   6500 yds</v>
      </c>
      <c r="AD6" s="112">
        <f t="shared" si="0"/>
        <v>0</v>
      </c>
      <c r="AE6" s="155" t="s">
        <v>99</v>
      </c>
      <c r="AF6" s="425" t="s">
        <v>98</v>
      </c>
      <c r="AG6" s="347"/>
      <c r="AH6" s="347"/>
    </row>
    <row r="7" spans="1:38" s="2" customFormat="1" ht="18" customHeight="1" thickBot="1" x14ac:dyDescent="0.25">
      <c r="B7" s="223">
        <f>+'INF "C" Masc'!B7</f>
        <v>45287</v>
      </c>
      <c r="C7" s="447"/>
      <c r="D7" s="451"/>
      <c r="E7" s="451"/>
      <c r="F7" s="161">
        <v>45018</v>
      </c>
      <c r="G7" s="161">
        <v>45039</v>
      </c>
      <c r="H7" s="161">
        <v>45060</v>
      </c>
      <c r="I7" s="161">
        <v>45067</v>
      </c>
      <c r="J7" s="161">
        <v>45067</v>
      </c>
      <c r="K7" s="161">
        <v>45158</v>
      </c>
      <c r="L7" s="161">
        <v>45186</v>
      </c>
      <c r="M7" s="161">
        <v>45200</v>
      </c>
      <c r="N7" s="161">
        <v>45228</v>
      </c>
      <c r="O7" s="161">
        <v>45242</v>
      </c>
      <c r="P7" s="161">
        <v>45277</v>
      </c>
      <c r="Q7" s="177"/>
      <c r="R7" s="426"/>
      <c r="S7" s="162">
        <f t="shared" si="0"/>
        <v>45018</v>
      </c>
      <c r="T7" s="162">
        <f t="shared" si="0"/>
        <v>45039</v>
      </c>
      <c r="U7" s="162">
        <f t="shared" si="0"/>
        <v>45060</v>
      </c>
      <c r="V7" s="162">
        <f t="shared" si="0"/>
        <v>45067</v>
      </c>
      <c r="W7" s="162">
        <f t="shared" si="0"/>
        <v>45067</v>
      </c>
      <c r="X7" s="162">
        <f t="shared" si="0"/>
        <v>45158</v>
      </c>
      <c r="Y7" s="162">
        <f t="shared" si="0"/>
        <v>45186</v>
      </c>
      <c r="Z7" s="162">
        <f t="shared" si="0"/>
        <v>45200</v>
      </c>
      <c r="AA7" s="162">
        <f t="shared" si="0"/>
        <v>45228</v>
      </c>
      <c r="AB7" s="162">
        <f t="shared" si="0"/>
        <v>45242</v>
      </c>
      <c r="AC7" s="162">
        <f t="shared" si="0"/>
        <v>45277</v>
      </c>
      <c r="AD7" s="242">
        <f t="shared" si="0"/>
        <v>0</v>
      </c>
      <c r="AE7" s="156" t="s">
        <v>100</v>
      </c>
      <c r="AF7" s="426"/>
      <c r="AG7" s="347"/>
      <c r="AH7" s="347"/>
    </row>
    <row r="8" spans="1:38" x14ac:dyDescent="0.2">
      <c r="A8" s="75">
        <v>1</v>
      </c>
      <c r="B8" s="53" t="s">
        <v>493</v>
      </c>
      <c r="C8" s="61" t="s">
        <v>142</v>
      </c>
      <c r="D8" s="179">
        <v>41029</v>
      </c>
      <c r="E8" s="196" t="str">
        <f t="shared" ref="E8:E15" si="1">IF(($A$6-D8)/365.25&gt;18,"",IF(($A$6-D8)/365.25&gt;15,"JUV",IF(($A$6-D8)/365.25&gt;13,"PJUV",IF(($A$6-D8)/365.25&gt;11,"INF D",IF(($A$6-D8)/365.25&gt;9,"INF C","INF B")))))</f>
        <v>INF C</v>
      </c>
      <c r="F8" s="406">
        <v>126</v>
      </c>
      <c r="G8" s="406">
        <v>84</v>
      </c>
      <c r="H8" s="406"/>
      <c r="I8" s="406"/>
      <c r="J8" s="406"/>
      <c r="K8" s="406"/>
      <c r="L8" s="406">
        <v>384</v>
      </c>
      <c r="M8" s="406">
        <v>146</v>
      </c>
      <c r="N8" s="406"/>
      <c r="O8" s="406"/>
      <c r="P8" s="406"/>
      <c r="Q8" s="406"/>
      <c r="R8" s="170">
        <f t="shared" ref="R8:R23" si="2">COUNT(E8:Q8)</f>
        <v>4</v>
      </c>
      <c r="S8" s="375">
        <f t="shared" ref="S8:AB11" si="3">+IF($B$7-S$7&lt;365/12,F8,IF($B$7-S$7&lt;365*2/12,F8*0.93,IF($B$7-S$7&lt;365*3/12,F8*0.86,IF($B$7-S$7&lt;365*4/12,F8*0.79,IF($B$7-S$7&lt;365*5/12,F8*0.72,IF($B$7-S$7&lt;365*6/12,F8*0.65,IF($B$7-S$7&lt;365*7/12,F8*0.58,IF($B$7-S$7&lt;365*8/12,F8*0.51,0))))))))+IF($B$7-S$7&gt;365,0,IF($B$7-S$7&gt;365*11/12,F8*0.23,IF($B$7-S$7&gt;365*10/12,F8*0.3,IF($B$7-S$7&gt;365*9/12,F8*0.37,IF($B$7-S$7&gt;365*8/12,F8*0.44,0)))))</f>
        <v>55.44</v>
      </c>
      <c r="T8" s="375">
        <f t="shared" si="3"/>
        <v>36.96</v>
      </c>
      <c r="U8" s="375">
        <f t="shared" si="3"/>
        <v>0</v>
      </c>
      <c r="V8" s="375">
        <f t="shared" si="3"/>
        <v>0</v>
      </c>
      <c r="W8" s="375">
        <f t="shared" si="3"/>
        <v>0</v>
      </c>
      <c r="X8" s="375">
        <f t="shared" si="3"/>
        <v>0</v>
      </c>
      <c r="Y8" s="375">
        <f t="shared" si="3"/>
        <v>303.36</v>
      </c>
      <c r="Z8" s="375">
        <f t="shared" si="3"/>
        <v>125.56</v>
      </c>
      <c r="AA8" s="375">
        <f t="shared" si="3"/>
        <v>0</v>
      </c>
      <c r="AB8" s="375">
        <f t="shared" si="3"/>
        <v>0</v>
      </c>
      <c r="AC8" s="375">
        <v>126</v>
      </c>
      <c r="AD8" s="375">
        <f t="shared" ref="AD8:AD15" si="4">+IF($B$7-AD$7&lt;365/12,Q8,IF($B$7-AD$7&lt;365*2/12,Q8*0.93,IF($B$7-AD$7&lt;365*3/12,Q8*0.86,IF($B$7-AD$7&lt;365*4/12,Q8*0.79,IF($B$7-AD$7&lt;365*5/12,Q8*0.72,IF($B$7-AD$7&lt;365*6/12,Q8*0.65,IF($B$7-AD$7&lt;365*7/12,Q8*0.58,IF($B$7-AD$7&lt;365*8/12,Q8*0.51,0))))))))+IF($B$7-AD$7&gt;365,0,IF($B$7-AD$7&gt;365*11/12,Q8*0.23,IF($B$7-AD$7&gt;365*10/12,Q8*0.3,IF($B$7-AD$7&gt;365*9/12,Q8*0.37,IF($B$7-AD$7&gt;365*8/12,Q8*0.44,0)))))</f>
        <v>0</v>
      </c>
      <c r="AE8" s="104">
        <f t="shared" ref="AE8:AE23" si="5">SUM(S8:AD8)</f>
        <v>647.31999999999994</v>
      </c>
      <c r="AF8" s="170">
        <f t="shared" ref="AF8:AF23" si="6">+R8</f>
        <v>4</v>
      </c>
      <c r="AG8" s="43" t="str">
        <f t="shared" ref="AG8:AG23" si="7">+B8</f>
        <v>DANIELA SANTANA</v>
      </c>
      <c r="AH8" s="44" t="str">
        <f t="shared" ref="AH8:AH23" si="8">+C8</f>
        <v>LSGC</v>
      </c>
      <c r="AI8" s="9">
        <v>1</v>
      </c>
    </row>
    <row r="9" spans="1:38" x14ac:dyDescent="0.2">
      <c r="A9" s="75">
        <f t="shared" ref="A9:A22" si="9">+IF(AE9&gt;0,+IF(AE9=AE8,A8,AI9)," ")</f>
        <v>2</v>
      </c>
      <c r="B9" s="27" t="s">
        <v>494</v>
      </c>
      <c r="C9" s="210" t="s">
        <v>103</v>
      </c>
      <c r="D9" s="217">
        <v>41552</v>
      </c>
      <c r="E9" s="389" t="str">
        <f t="shared" si="1"/>
        <v>INF C</v>
      </c>
      <c r="F9" s="279"/>
      <c r="G9" s="279">
        <v>63</v>
      </c>
      <c r="H9" s="279"/>
      <c r="I9" s="279"/>
      <c r="J9" s="279"/>
      <c r="K9" s="279"/>
      <c r="L9" s="279">
        <v>256</v>
      </c>
      <c r="M9" s="279"/>
      <c r="N9" s="279">
        <v>84</v>
      </c>
      <c r="O9" s="279">
        <v>192</v>
      </c>
      <c r="P9" s="279"/>
      <c r="Q9" s="279"/>
      <c r="R9" s="160">
        <f t="shared" si="2"/>
        <v>4</v>
      </c>
      <c r="S9" s="143">
        <f t="shared" si="3"/>
        <v>0</v>
      </c>
      <c r="T9" s="143">
        <f t="shared" si="3"/>
        <v>27.72</v>
      </c>
      <c r="U9" s="143">
        <f t="shared" si="3"/>
        <v>0</v>
      </c>
      <c r="V9" s="143">
        <f t="shared" si="3"/>
        <v>0</v>
      </c>
      <c r="W9" s="143">
        <f t="shared" si="3"/>
        <v>0</v>
      </c>
      <c r="X9" s="143">
        <f t="shared" si="3"/>
        <v>0</v>
      </c>
      <c r="Y9" s="143">
        <f t="shared" si="3"/>
        <v>202.24</v>
      </c>
      <c r="Z9" s="143">
        <f t="shared" si="3"/>
        <v>0</v>
      </c>
      <c r="AA9" s="143">
        <f t="shared" si="3"/>
        <v>78.12</v>
      </c>
      <c r="AB9" s="143">
        <f t="shared" si="3"/>
        <v>178.56</v>
      </c>
      <c r="AC9" s="143">
        <f t="shared" ref="AC9:AC23" si="10">+IF($B$7-AC$7&lt;365/12,P9,IF($B$7-AC$7&lt;365*2/12,P9*0.93,IF($B$7-AC$7&lt;365*3/12,P9*0.86,IF($B$7-AC$7&lt;365*4/12,P9*0.79,IF($B$7-AC$7&lt;365*5/12,P9*0.72,IF($B$7-AC$7&lt;365*6/12,P9*0.65,IF($B$7-AC$7&lt;365*7/12,P9*0.58,IF($B$7-AC$7&lt;365*8/12,P9*0.51,0))))))))+IF($B$7-AC$7&gt;365,0,IF($B$7-AC$7&gt;365*11/12,P9*0.23,IF($B$7-AC$7&gt;365*10/12,P9*0.3,IF($B$7-AC$7&gt;365*9/12,P9*0.37,IF($B$7-AC$7&gt;365*8/12,P9*0.44,0)))))</f>
        <v>0</v>
      </c>
      <c r="AD9" s="143">
        <f t="shared" si="4"/>
        <v>0</v>
      </c>
      <c r="AE9" s="213">
        <f t="shared" si="5"/>
        <v>486.64000000000004</v>
      </c>
      <c r="AF9" s="160">
        <f t="shared" si="6"/>
        <v>4</v>
      </c>
      <c r="AG9" s="45" t="str">
        <f t="shared" si="7"/>
        <v>CATERINA GIMENEZ</v>
      </c>
      <c r="AH9" s="46" t="str">
        <f t="shared" si="8"/>
        <v>IZCC</v>
      </c>
      <c r="AI9" s="9">
        <v>2</v>
      </c>
    </row>
    <row r="10" spans="1:38" x14ac:dyDescent="0.2">
      <c r="A10" s="75">
        <f t="shared" si="9"/>
        <v>3</v>
      </c>
      <c r="B10" s="26" t="s">
        <v>495</v>
      </c>
      <c r="C10" s="61" t="s">
        <v>113</v>
      </c>
      <c r="D10" s="179">
        <v>41289</v>
      </c>
      <c r="E10" s="86" t="str">
        <f t="shared" si="1"/>
        <v>INF C</v>
      </c>
      <c r="F10" s="190"/>
      <c r="G10" s="190"/>
      <c r="H10" s="190"/>
      <c r="I10" s="190"/>
      <c r="J10" s="190">
        <v>92</v>
      </c>
      <c r="K10" s="190"/>
      <c r="L10" s="190">
        <v>160</v>
      </c>
      <c r="M10" s="190"/>
      <c r="N10" s="190">
        <v>126</v>
      </c>
      <c r="O10" s="190">
        <v>128</v>
      </c>
      <c r="P10" s="190"/>
      <c r="Q10" s="190"/>
      <c r="R10" s="160">
        <f t="shared" si="2"/>
        <v>4</v>
      </c>
      <c r="S10" s="233">
        <f t="shared" si="3"/>
        <v>0</v>
      </c>
      <c r="T10" s="233">
        <f t="shared" si="3"/>
        <v>0</v>
      </c>
      <c r="U10" s="233">
        <f t="shared" si="3"/>
        <v>0</v>
      </c>
      <c r="V10" s="233">
        <f t="shared" si="3"/>
        <v>0</v>
      </c>
      <c r="W10" s="233">
        <f t="shared" si="3"/>
        <v>46.92</v>
      </c>
      <c r="X10" s="233">
        <f t="shared" si="3"/>
        <v>0</v>
      </c>
      <c r="Y10" s="233">
        <f t="shared" si="3"/>
        <v>126.4</v>
      </c>
      <c r="Z10" s="233">
        <f t="shared" si="3"/>
        <v>0</v>
      </c>
      <c r="AA10" s="233">
        <f t="shared" si="3"/>
        <v>117.18</v>
      </c>
      <c r="AB10" s="233">
        <f t="shared" si="3"/>
        <v>119.04</v>
      </c>
      <c r="AC10" s="233">
        <f t="shared" si="10"/>
        <v>0</v>
      </c>
      <c r="AD10" s="233">
        <f t="shared" si="4"/>
        <v>0</v>
      </c>
      <c r="AE10" s="213">
        <f t="shared" si="5"/>
        <v>409.54</v>
      </c>
      <c r="AF10" s="160">
        <f t="shared" si="6"/>
        <v>4</v>
      </c>
      <c r="AG10" s="45" t="str">
        <f t="shared" si="7"/>
        <v>ANA ELISA DE SOUSA</v>
      </c>
      <c r="AH10" s="46" t="str">
        <f t="shared" si="8"/>
        <v>LCC</v>
      </c>
      <c r="AI10" s="9">
        <v>3</v>
      </c>
    </row>
    <row r="11" spans="1:38" x14ac:dyDescent="0.2">
      <c r="A11" s="75">
        <f t="shared" si="9"/>
        <v>4</v>
      </c>
      <c r="B11" s="26" t="s">
        <v>496</v>
      </c>
      <c r="C11" s="210" t="s">
        <v>142</v>
      </c>
      <c r="D11" s="217">
        <v>41372</v>
      </c>
      <c r="E11" s="86" t="str">
        <f t="shared" si="1"/>
        <v>INF C</v>
      </c>
      <c r="F11" s="279"/>
      <c r="G11" s="279">
        <v>126</v>
      </c>
      <c r="H11" s="279"/>
      <c r="I11" s="279"/>
      <c r="J11" s="279">
        <v>234</v>
      </c>
      <c r="K11" s="279"/>
      <c r="L11" s="279">
        <v>192</v>
      </c>
      <c r="M11" s="279"/>
      <c r="N11" s="279"/>
      <c r="O11" s="279"/>
      <c r="P11" s="279"/>
      <c r="Q11" s="279"/>
      <c r="R11" s="160">
        <f t="shared" si="2"/>
        <v>3</v>
      </c>
      <c r="S11" s="143">
        <f t="shared" si="3"/>
        <v>0</v>
      </c>
      <c r="T11" s="143">
        <f t="shared" si="3"/>
        <v>55.44</v>
      </c>
      <c r="U11" s="143">
        <f t="shared" si="3"/>
        <v>0</v>
      </c>
      <c r="V11" s="143">
        <f t="shared" si="3"/>
        <v>0</v>
      </c>
      <c r="W11" s="143">
        <f t="shared" si="3"/>
        <v>119.34</v>
      </c>
      <c r="X11" s="143">
        <f t="shared" si="3"/>
        <v>0</v>
      </c>
      <c r="Y11" s="143">
        <f t="shared" si="3"/>
        <v>151.68</v>
      </c>
      <c r="Z11" s="143">
        <f t="shared" si="3"/>
        <v>0</v>
      </c>
      <c r="AA11" s="143">
        <f t="shared" si="3"/>
        <v>0</v>
      </c>
      <c r="AB11" s="143">
        <f t="shared" si="3"/>
        <v>0</v>
      </c>
      <c r="AC11" s="143">
        <f t="shared" si="10"/>
        <v>0</v>
      </c>
      <c r="AD11" s="143">
        <f t="shared" si="4"/>
        <v>0</v>
      </c>
      <c r="AE11" s="213">
        <f t="shared" si="5"/>
        <v>326.46000000000004</v>
      </c>
      <c r="AF11" s="160">
        <f t="shared" si="6"/>
        <v>3</v>
      </c>
      <c r="AG11" s="45" t="str">
        <f t="shared" si="7"/>
        <v>CARLOTTA BERTONI</v>
      </c>
      <c r="AH11" s="46" t="str">
        <f t="shared" si="8"/>
        <v>LSGC</v>
      </c>
      <c r="AI11" s="9">
        <v>4</v>
      </c>
    </row>
    <row r="12" spans="1:38" x14ac:dyDescent="0.2">
      <c r="A12" s="75">
        <f t="shared" si="9"/>
        <v>5</v>
      </c>
      <c r="B12" s="26" t="s">
        <v>498</v>
      </c>
      <c r="C12" s="210" t="s">
        <v>142</v>
      </c>
      <c r="D12" s="217">
        <v>41328</v>
      </c>
      <c r="E12" s="389" t="str">
        <f t="shared" si="1"/>
        <v>INF C</v>
      </c>
      <c r="F12" s="279"/>
      <c r="G12" s="279"/>
      <c r="H12" s="279"/>
      <c r="I12" s="279"/>
      <c r="J12" s="279"/>
      <c r="K12" s="279"/>
      <c r="L12" s="279">
        <v>128</v>
      </c>
      <c r="M12" s="279">
        <v>84</v>
      </c>
      <c r="N12" s="279"/>
      <c r="O12" s="279"/>
      <c r="P12" s="279">
        <v>84</v>
      </c>
      <c r="Q12" s="279"/>
      <c r="R12" s="160">
        <f t="shared" si="2"/>
        <v>3</v>
      </c>
      <c r="S12" s="143">
        <f>+IF($B$7-S$7&lt;365/12,F12,IF($B$7-S$7&lt;365*2/12,F12*0.93,IF($B$7-S$7&lt;365*3/12,F12*0.86,IF($B$7-S$7&lt;365*4/12,F12*0.79,IF($B$7-S$7&lt;365*5/12,F12*0.72,IF($B$7-S$7&lt;365*6/12,F12*0.65,IF($B$7-S$7&lt;365*7/12,F12*0.58,IF($B$7-S$7&lt;365*8/12,F12*0.51,0))))))))+IF($B$7-S$7&gt;365,0,IF($B$7-S$7&gt;365*11/12,F12*0.23,IF($B$7-S$7&gt;365*10/12,F12*0.3,IF($B$7-S$7&gt;365*9/12,F12*0.37,IF($B$7-S$7&gt;365*8/12,F12*0.44,0)))))</f>
        <v>0</v>
      </c>
      <c r="T12" s="143"/>
      <c r="U12" s="143"/>
      <c r="V12" s="143"/>
      <c r="W12" s="143"/>
      <c r="X12" s="143"/>
      <c r="Y12" s="143">
        <f t="shared" ref="Y12:AB15" si="11">+IF($B$7-Y$7&lt;365/12,L12,IF($B$7-Y$7&lt;365*2/12,L12*0.93,IF($B$7-Y$7&lt;365*3/12,L12*0.86,IF($B$7-Y$7&lt;365*4/12,L12*0.79,IF($B$7-Y$7&lt;365*5/12,L12*0.72,IF($B$7-Y$7&lt;365*6/12,L12*0.65,IF($B$7-Y$7&lt;365*7/12,L12*0.58,IF($B$7-Y$7&lt;365*8/12,L12*0.51,0))))))))+IF($B$7-Y$7&gt;365,0,IF($B$7-Y$7&gt;365*11/12,L12*0.23,IF($B$7-Y$7&gt;365*10/12,L12*0.3,IF($B$7-Y$7&gt;365*9/12,L12*0.37,IF($B$7-Y$7&gt;365*8/12,L12*0.44,0)))))</f>
        <v>101.12</v>
      </c>
      <c r="Z12" s="143">
        <f t="shared" si="11"/>
        <v>72.239999999999995</v>
      </c>
      <c r="AA12" s="143">
        <f t="shared" si="11"/>
        <v>0</v>
      </c>
      <c r="AB12" s="143">
        <f t="shared" si="11"/>
        <v>0</v>
      </c>
      <c r="AC12" s="143">
        <f t="shared" si="10"/>
        <v>84</v>
      </c>
      <c r="AD12" s="143">
        <f t="shared" si="4"/>
        <v>0</v>
      </c>
      <c r="AE12" s="213">
        <f t="shared" si="5"/>
        <v>257.36</v>
      </c>
      <c r="AF12" s="160">
        <f t="shared" si="6"/>
        <v>3</v>
      </c>
      <c r="AG12" s="45" t="str">
        <f t="shared" si="7"/>
        <v>VICTORIA JIMENEZ</v>
      </c>
      <c r="AH12" s="46" t="str">
        <f t="shared" si="8"/>
        <v>LSGC</v>
      </c>
      <c r="AI12" s="9">
        <v>5</v>
      </c>
    </row>
    <row r="13" spans="1:38" x14ac:dyDescent="0.2">
      <c r="A13" s="75">
        <f t="shared" si="9"/>
        <v>6</v>
      </c>
      <c r="B13" s="26" t="s">
        <v>497</v>
      </c>
      <c r="C13" s="210" t="s">
        <v>113</v>
      </c>
      <c r="D13" s="217">
        <v>41057</v>
      </c>
      <c r="E13" s="389" t="str">
        <f t="shared" si="1"/>
        <v>INF C</v>
      </c>
      <c r="F13" s="279"/>
      <c r="G13" s="279"/>
      <c r="H13" s="279"/>
      <c r="I13" s="279"/>
      <c r="J13" s="279"/>
      <c r="K13" s="279">
        <v>64</v>
      </c>
      <c r="L13" s="279">
        <v>96</v>
      </c>
      <c r="M13" s="279"/>
      <c r="N13" s="279">
        <v>63</v>
      </c>
      <c r="O13" s="279">
        <v>80</v>
      </c>
      <c r="P13" s="279"/>
      <c r="Q13" s="279"/>
      <c r="R13" s="160">
        <f t="shared" si="2"/>
        <v>4</v>
      </c>
      <c r="S13" s="143">
        <f>+IF($B$7-S$7&lt;365/12,F13,IF($B$7-S$7&lt;365*2/12,F13*0.93,IF($B$7-S$7&lt;365*3/12,F13*0.86,IF($B$7-S$7&lt;365*4/12,F13*0.79,IF($B$7-S$7&lt;365*5/12,F13*0.72,IF($B$7-S$7&lt;365*6/12,F13*0.65,IF($B$7-S$7&lt;365*7/12,F13*0.58,IF($B$7-S$7&lt;365*8/12,F13*0.51,0))))))))+IF($B$7-S$7&gt;365,0,IF($B$7-S$7&gt;365*11/12,F13*0.23,IF($B$7-S$7&gt;365*10/12,F13*0.3,IF($B$7-S$7&gt;365*9/12,F13*0.37,IF($B$7-S$7&gt;365*8/12,F13*0.44,0)))))</f>
        <v>0</v>
      </c>
      <c r="T13" s="143">
        <f t="shared" ref="T13:X15" si="12">+IF($B$7-T$7&lt;365/12,G13,IF($B$7-T$7&lt;365*2/12,G13*0.93,IF($B$7-T$7&lt;365*3/12,G13*0.86,IF($B$7-T$7&lt;365*4/12,G13*0.79,IF($B$7-T$7&lt;365*5/12,G13*0.72,IF($B$7-T$7&lt;365*6/12,G13*0.65,IF($B$7-T$7&lt;365*7/12,G13*0.58,IF($B$7-T$7&lt;365*8/12,G13*0.51,0))))))))+IF($B$7-T$7&gt;365,0,IF($B$7-T$7&gt;365*11/12,G13*0.23,IF($B$7-T$7&gt;365*10/12,G13*0.3,IF($B$7-T$7&gt;365*9/12,G13*0.37,IF($B$7-T$7&gt;365*8/12,G13*0.44,0)))))</f>
        <v>0</v>
      </c>
      <c r="U13" s="143">
        <f t="shared" si="12"/>
        <v>0</v>
      </c>
      <c r="V13" s="143">
        <f t="shared" si="12"/>
        <v>0</v>
      </c>
      <c r="W13" s="143">
        <f t="shared" si="12"/>
        <v>0</v>
      </c>
      <c r="X13" s="143">
        <f t="shared" si="12"/>
        <v>46.08</v>
      </c>
      <c r="Y13" s="143">
        <f t="shared" si="11"/>
        <v>75.84</v>
      </c>
      <c r="Z13" s="143">
        <f t="shared" si="11"/>
        <v>0</v>
      </c>
      <c r="AA13" s="143">
        <f t="shared" si="11"/>
        <v>58.59</v>
      </c>
      <c r="AB13" s="143">
        <f t="shared" si="11"/>
        <v>74.400000000000006</v>
      </c>
      <c r="AC13" s="143">
        <f t="shared" si="10"/>
        <v>0</v>
      </c>
      <c r="AD13" s="143">
        <f t="shared" si="4"/>
        <v>0</v>
      </c>
      <c r="AE13" s="213">
        <f t="shared" si="5"/>
        <v>254.91</v>
      </c>
      <c r="AF13" s="160">
        <f t="shared" si="6"/>
        <v>4</v>
      </c>
      <c r="AG13" s="45" t="str">
        <f t="shared" si="7"/>
        <v>MARCELA MAROTE</v>
      </c>
      <c r="AH13" s="46" t="str">
        <f t="shared" si="8"/>
        <v>LCC</v>
      </c>
      <c r="AI13" s="9">
        <v>6</v>
      </c>
    </row>
    <row r="14" spans="1:38" x14ac:dyDescent="0.2">
      <c r="A14" s="75">
        <f t="shared" si="9"/>
        <v>7</v>
      </c>
      <c r="B14" s="26" t="s">
        <v>499</v>
      </c>
      <c r="C14" s="210" t="s">
        <v>142</v>
      </c>
      <c r="D14" s="217">
        <v>41006</v>
      </c>
      <c r="E14" s="389" t="str">
        <f t="shared" si="1"/>
        <v>INF C</v>
      </c>
      <c r="F14" s="279">
        <v>84</v>
      </c>
      <c r="G14" s="279"/>
      <c r="H14" s="279"/>
      <c r="I14" s="279">
        <v>75</v>
      </c>
      <c r="J14" s="279"/>
      <c r="K14" s="279"/>
      <c r="L14" s="279"/>
      <c r="M14" s="279">
        <v>63</v>
      </c>
      <c r="N14" s="279"/>
      <c r="O14" s="279"/>
      <c r="P14" s="279"/>
      <c r="Q14" s="279"/>
      <c r="R14" s="160">
        <f t="shared" si="2"/>
        <v>3</v>
      </c>
      <c r="S14" s="143">
        <f>+IF($B$7-S$7&lt;365/12,F14,IF($B$7-S$7&lt;365*2/12,F14*0.93,IF($B$7-S$7&lt;365*3/12,F14*0.86,IF($B$7-S$7&lt;365*4/12,F14*0.79,IF($B$7-S$7&lt;365*5/12,F14*0.72,IF($B$7-S$7&lt;365*6/12,F14*0.65,IF($B$7-S$7&lt;365*7/12,F14*0.58,IF($B$7-S$7&lt;365*8/12,F14*0.51,0))))))))+IF($B$7-S$7&gt;365,0,IF($B$7-S$7&gt;365*11/12,F14*0.23,IF($B$7-S$7&gt;365*10/12,F14*0.3,IF($B$7-S$7&gt;365*9/12,F14*0.37,IF($B$7-S$7&gt;365*8/12,F14*0.44,0)))))</f>
        <v>36.96</v>
      </c>
      <c r="T14" s="143">
        <f t="shared" si="12"/>
        <v>0</v>
      </c>
      <c r="U14" s="143">
        <f t="shared" si="12"/>
        <v>0</v>
      </c>
      <c r="V14" s="143">
        <f t="shared" si="12"/>
        <v>38.25</v>
      </c>
      <c r="W14" s="143">
        <f t="shared" si="12"/>
        <v>0</v>
      </c>
      <c r="X14" s="143">
        <f t="shared" si="12"/>
        <v>0</v>
      </c>
      <c r="Y14" s="143">
        <f t="shared" si="11"/>
        <v>0</v>
      </c>
      <c r="Z14" s="143">
        <f t="shared" si="11"/>
        <v>54.18</v>
      </c>
      <c r="AA14" s="143">
        <f t="shared" si="11"/>
        <v>0</v>
      </c>
      <c r="AB14" s="143">
        <f t="shared" si="11"/>
        <v>0</v>
      </c>
      <c r="AC14" s="143">
        <f t="shared" si="10"/>
        <v>0</v>
      </c>
      <c r="AD14" s="143">
        <f t="shared" si="4"/>
        <v>0</v>
      </c>
      <c r="AE14" s="213">
        <f t="shared" si="5"/>
        <v>129.39000000000001</v>
      </c>
      <c r="AF14" s="160">
        <f t="shared" si="6"/>
        <v>3</v>
      </c>
      <c r="AG14" s="45" t="str">
        <f t="shared" si="7"/>
        <v>SOFIA GUARIN</v>
      </c>
      <c r="AH14" s="46" t="str">
        <f t="shared" si="8"/>
        <v>LSGC</v>
      </c>
      <c r="AI14" s="9">
        <v>7</v>
      </c>
    </row>
    <row r="15" spans="1:38" x14ac:dyDescent="0.2">
      <c r="A15" s="75">
        <f t="shared" si="9"/>
        <v>8</v>
      </c>
      <c r="B15" s="26" t="s">
        <v>500</v>
      </c>
      <c r="C15" s="210" t="s">
        <v>109</v>
      </c>
      <c r="D15" s="217">
        <v>41250</v>
      </c>
      <c r="E15" s="86" t="str">
        <f t="shared" si="1"/>
        <v>INF C</v>
      </c>
      <c r="F15" s="279"/>
      <c r="G15" s="279"/>
      <c r="H15" s="279"/>
      <c r="I15" s="279"/>
      <c r="J15" s="279">
        <v>60</v>
      </c>
      <c r="K15" s="279"/>
      <c r="L15" s="279"/>
      <c r="M15" s="279"/>
      <c r="N15" s="279"/>
      <c r="O15" s="279">
        <v>96</v>
      </c>
      <c r="P15" s="279"/>
      <c r="Q15" s="279"/>
      <c r="R15" s="160">
        <f t="shared" si="2"/>
        <v>2</v>
      </c>
      <c r="S15" s="233">
        <f>+IF($B$7-S$7&lt;365/12,F15,IF($B$7-S$7&lt;365*2/12,F15*0.93,IF($B$7-S$7&lt;365*3/12,F15*0.86,IF($B$7-S$7&lt;365*4/12,F15*0.79,IF($B$7-S$7&lt;365*5/12,F15*0.72,IF($B$7-S$7&lt;365*6/12,F15*0.65,IF($B$7-S$7&lt;365*7/12,F15*0.58,IF($B$7-S$7&lt;365*8/12,F15*0.51,0))))))))+IF($B$7-S$7&gt;365,0,IF($B$7-S$7&gt;365*11/12,F15*0.23,IF($B$7-S$7&gt;365*10/12,F15*0.3,IF($B$7-S$7&gt;365*9/12,F15*0.37,IF($B$7-S$7&gt;365*8/12,F15*0.44,0)))))</f>
        <v>0</v>
      </c>
      <c r="T15" s="233">
        <f t="shared" si="12"/>
        <v>0</v>
      </c>
      <c r="U15" s="233">
        <f t="shared" si="12"/>
        <v>0</v>
      </c>
      <c r="V15" s="233">
        <f t="shared" si="12"/>
        <v>0</v>
      </c>
      <c r="W15" s="233">
        <f t="shared" si="12"/>
        <v>30.6</v>
      </c>
      <c r="X15" s="233">
        <f t="shared" si="12"/>
        <v>0</v>
      </c>
      <c r="Y15" s="233">
        <f t="shared" si="11"/>
        <v>0</v>
      </c>
      <c r="Z15" s="233">
        <f t="shared" si="11"/>
        <v>0</v>
      </c>
      <c r="AA15" s="233">
        <f t="shared" si="11"/>
        <v>0</v>
      </c>
      <c r="AB15" s="233">
        <f t="shared" si="11"/>
        <v>89.28</v>
      </c>
      <c r="AC15" s="143">
        <f t="shared" si="10"/>
        <v>0</v>
      </c>
      <c r="AD15" s="143">
        <f t="shared" si="4"/>
        <v>0</v>
      </c>
      <c r="AE15" s="213">
        <f t="shared" si="5"/>
        <v>119.88</v>
      </c>
      <c r="AF15" s="160">
        <f t="shared" si="6"/>
        <v>2</v>
      </c>
      <c r="AG15" s="45" t="str">
        <f t="shared" si="7"/>
        <v>SOFIA PLATAS</v>
      </c>
      <c r="AH15" s="46" t="str">
        <f t="shared" si="8"/>
        <v>VAGC</v>
      </c>
      <c r="AI15" s="9">
        <v>8</v>
      </c>
    </row>
    <row r="16" spans="1:38" x14ac:dyDescent="0.2">
      <c r="A16" s="75">
        <f t="shared" si="9"/>
        <v>9</v>
      </c>
      <c r="B16" s="26" t="s">
        <v>501</v>
      </c>
      <c r="C16" s="210"/>
      <c r="D16" s="217"/>
      <c r="E16" s="86"/>
      <c r="F16" s="279"/>
      <c r="G16" s="279"/>
      <c r="H16" s="279"/>
      <c r="I16" s="279"/>
      <c r="J16" s="279"/>
      <c r="K16" s="279"/>
      <c r="L16" s="279"/>
      <c r="M16" s="279"/>
      <c r="N16" s="279"/>
      <c r="O16" s="279">
        <v>64</v>
      </c>
      <c r="P16" s="279"/>
      <c r="Q16" s="279"/>
      <c r="R16" s="160">
        <f t="shared" si="2"/>
        <v>1</v>
      </c>
      <c r="S16" s="143"/>
      <c r="T16" s="143"/>
      <c r="U16" s="143"/>
      <c r="V16" s="143"/>
      <c r="W16" s="143"/>
      <c r="X16" s="143"/>
      <c r="Y16" s="143"/>
      <c r="Z16" s="233"/>
      <c r="AA16" s="233"/>
      <c r="AB16" s="233">
        <f t="shared" ref="AB16:AB23" si="13">+IF($B$7-AB$7&lt;365/12,O16,IF($B$7-AB$7&lt;365*2/12,O16*0.93,IF($B$7-AB$7&lt;365*3/12,O16*0.86,IF($B$7-AB$7&lt;365*4/12,O16*0.79,IF($B$7-AB$7&lt;365*5/12,O16*0.72,IF($B$7-AB$7&lt;365*6/12,O16*0.65,IF($B$7-AB$7&lt;365*7/12,O16*0.58,IF($B$7-AB$7&lt;365*8/12,O16*0.51,0))))))))+IF($B$7-AB$7&gt;365,0,IF($B$7-AB$7&gt;365*11/12,O16*0.23,IF($B$7-AB$7&gt;365*10/12,O16*0.3,IF($B$7-AB$7&gt;365*9/12,O16*0.37,IF($B$7-AB$7&gt;365*8/12,O16*0.44,0)))))</f>
        <v>59.52</v>
      </c>
      <c r="AC16" s="143">
        <f t="shared" si="10"/>
        <v>0</v>
      </c>
      <c r="AD16" s="143"/>
      <c r="AE16" s="213">
        <f t="shared" si="5"/>
        <v>59.52</v>
      </c>
      <c r="AF16" s="160">
        <f t="shared" si="6"/>
        <v>1</v>
      </c>
      <c r="AG16" s="214" t="str">
        <f t="shared" si="7"/>
        <v>MKIRANDA MONTENEGRO</v>
      </c>
      <c r="AH16" s="215">
        <f t="shared" si="8"/>
        <v>0</v>
      </c>
      <c r="AI16" s="9">
        <v>9</v>
      </c>
    </row>
    <row r="17" spans="1:35" x14ac:dyDescent="0.2">
      <c r="A17" s="75">
        <f t="shared" si="9"/>
        <v>10</v>
      </c>
      <c r="B17" s="27" t="s">
        <v>502</v>
      </c>
      <c r="C17" s="210" t="s">
        <v>103</v>
      </c>
      <c r="D17" s="210"/>
      <c r="E17" s="210"/>
      <c r="F17" s="279"/>
      <c r="G17" s="279"/>
      <c r="H17" s="279"/>
      <c r="I17" s="279"/>
      <c r="J17" s="279"/>
      <c r="K17" s="279"/>
      <c r="L17" s="279">
        <v>64</v>
      </c>
      <c r="M17" s="279"/>
      <c r="N17" s="279"/>
      <c r="O17" s="279"/>
      <c r="P17" s="279"/>
      <c r="Q17" s="279"/>
      <c r="R17" s="160">
        <f t="shared" si="2"/>
        <v>1</v>
      </c>
      <c r="S17" s="143">
        <f>+IF($B$7-S$7&lt;365/12,F17,IF($B$7-S$7&lt;365*2/12,F17*0.93,IF($B$7-S$7&lt;365*3/12,F17*0.86,IF($B$7-S$7&lt;365*4/12,F17*0.79,IF($B$7-S$7&lt;365*5/12,F17*0.72,IF($B$7-S$7&lt;365*6/12,F17*0.65,IF($B$7-S$7&lt;365*7/12,F17*0.58,IF($B$7-S$7&lt;365*8/12,F17*0.51,0))))))))+IF($B$7-S$7&gt;365,0,IF($B$7-S$7&gt;365*11/12,F17*0.23,IF($B$7-S$7&gt;365*10/12,F17*0.3,IF($B$7-S$7&gt;365*9/12,F17*0.37,IF($B$7-S$7&gt;365*8/12,F17*0.44,0)))))</f>
        <v>0</v>
      </c>
      <c r="T17" s="143"/>
      <c r="U17" s="143"/>
      <c r="V17" s="143"/>
      <c r="W17" s="143"/>
      <c r="X17" s="143"/>
      <c r="Y17" s="143">
        <f>+IF($B$7-Y$7&lt;365/12,L17,IF($B$7-Y$7&lt;365*2/12,L17*0.93,IF($B$7-Y$7&lt;365*3/12,L17*0.86,IF($B$7-Y$7&lt;365*4/12,L17*0.79,IF($B$7-Y$7&lt;365*5/12,L17*0.72,IF($B$7-Y$7&lt;365*6/12,L17*0.65,IF($B$7-Y$7&lt;365*7/12,L17*0.58,IF($B$7-Y$7&lt;365*8/12,L17*0.51,0))))))))+IF($B$7-Y$7&gt;365,0,IF($B$7-Y$7&gt;365*11/12,L17*0.23,IF($B$7-Y$7&gt;365*10/12,L17*0.3,IF($B$7-Y$7&gt;365*9/12,L17*0.37,IF($B$7-Y$7&gt;365*8/12,L17*0.44,0)))))</f>
        <v>50.56</v>
      </c>
      <c r="Z17" s="233">
        <f>+IF($B$7-Z$7&lt;365/12,M17,IF($B$7-Z$7&lt;365*2/12,M17*0.93,IF($B$7-Z$7&lt;365*3/12,M17*0.86,IF($B$7-Z$7&lt;365*4/12,M17*0.79,IF($B$7-Z$7&lt;365*5/12,M17*0.72,IF($B$7-Z$7&lt;365*6/12,M17*0.65,IF($B$7-Z$7&lt;365*7/12,M17*0.58,IF($B$7-Z$7&lt;365*8/12,M17*0.51,0))))))))+IF($B$7-Z$7&gt;365,0,IF($B$7-Z$7&gt;365*11/12,M17*0.23,IF($B$7-Z$7&gt;365*10/12,M17*0.3,IF($B$7-Z$7&gt;365*9/12,M17*0.37,IF($B$7-Z$7&gt;365*8/12,M17*0.44,0)))))</f>
        <v>0</v>
      </c>
      <c r="AA17" s="233">
        <f>+IF($B$7-AA$7&lt;365/12,N17,IF($B$7-AA$7&lt;365*2/12,N17*0.93,IF($B$7-AA$7&lt;365*3/12,N17*0.86,IF($B$7-AA$7&lt;365*4/12,N17*0.79,IF($B$7-AA$7&lt;365*5/12,N17*0.72,IF($B$7-AA$7&lt;365*6/12,N17*0.65,IF($B$7-AA$7&lt;365*7/12,N17*0.58,IF($B$7-AA$7&lt;365*8/12,N17*0.51,0))))))))+IF($B$7-AA$7&gt;365,0,IF($B$7-AA$7&gt;365*11/12,N17*0.23,IF($B$7-AA$7&gt;365*10/12,N17*0.3,IF($B$7-AA$7&gt;365*9/12,N17*0.37,IF($B$7-AA$7&gt;365*8/12,N17*0.44,0)))))</f>
        <v>0</v>
      </c>
      <c r="AB17" s="233">
        <f t="shared" si="13"/>
        <v>0</v>
      </c>
      <c r="AC17" s="143">
        <f t="shared" si="10"/>
        <v>0</v>
      </c>
      <c r="AD17" s="143">
        <f>+IF($B$7-AD$7&lt;365/12,Q17,IF($B$7-AD$7&lt;365*2/12,Q17*0.93,IF($B$7-AD$7&lt;365*3/12,Q17*0.86,IF($B$7-AD$7&lt;365*4/12,Q17*0.79,IF($B$7-AD$7&lt;365*5/12,Q17*0.72,IF($B$7-AD$7&lt;365*6/12,Q17*0.65,IF($B$7-AD$7&lt;365*7/12,Q17*0.58,IF($B$7-AD$7&lt;365*8/12,Q17*0.51,0))))))))+IF($B$7-AD$7&gt;365,0,IF($B$7-AD$7&gt;365*11/12,Q17*0.23,IF($B$7-AD$7&gt;365*10/12,Q17*0.3,IF($B$7-AD$7&gt;365*9/12,Q17*0.37,IF($B$7-AD$7&gt;365*8/12,Q17*0.44,0)))))</f>
        <v>0</v>
      </c>
      <c r="AE17" s="213">
        <f t="shared" si="5"/>
        <v>50.56</v>
      </c>
      <c r="AF17" s="160">
        <f t="shared" si="6"/>
        <v>1</v>
      </c>
      <c r="AG17" s="214" t="str">
        <f t="shared" si="7"/>
        <v>SOFIA RODRIGUEZ</v>
      </c>
      <c r="AH17" s="215" t="str">
        <f t="shared" si="8"/>
        <v>IZCC</v>
      </c>
      <c r="AI17" s="9">
        <v>10</v>
      </c>
    </row>
    <row r="18" spans="1:35" x14ac:dyDescent="0.2">
      <c r="A18" s="66">
        <f t="shared" si="9"/>
        <v>11</v>
      </c>
      <c r="B18" s="27" t="s">
        <v>503</v>
      </c>
      <c r="C18" s="210"/>
      <c r="D18" s="217"/>
      <c r="E18" s="86"/>
      <c r="F18" s="279"/>
      <c r="G18" s="279"/>
      <c r="H18" s="279"/>
      <c r="I18" s="279"/>
      <c r="J18" s="279"/>
      <c r="K18" s="279"/>
      <c r="L18" s="279"/>
      <c r="M18" s="279"/>
      <c r="N18" s="279"/>
      <c r="O18" s="279">
        <v>48</v>
      </c>
      <c r="P18" s="279"/>
      <c r="Q18" s="279"/>
      <c r="R18" s="160">
        <f t="shared" si="2"/>
        <v>1</v>
      </c>
      <c r="S18" s="143"/>
      <c r="T18" s="143"/>
      <c r="U18" s="143"/>
      <c r="V18" s="143"/>
      <c r="W18" s="143"/>
      <c r="X18" s="143"/>
      <c r="Y18" s="143"/>
      <c r="Z18" s="233"/>
      <c r="AA18" s="233"/>
      <c r="AB18" s="233">
        <f t="shared" si="13"/>
        <v>44.64</v>
      </c>
      <c r="AC18" s="143">
        <f t="shared" si="10"/>
        <v>0</v>
      </c>
      <c r="AD18" s="143"/>
      <c r="AE18" s="213">
        <f t="shared" si="5"/>
        <v>44.64</v>
      </c>
      <c r="AF18" s="160">
        <f t="shared" si="6"/>
        <v>1</v>
      </c>
      <c r="AG18" s="214" t="str">
        <f t="shared" si="7"/>
        <v>CAMILA ARIAS</v>
      </c>
      <c r="AH18" s="215">
        <f t="shared" si="8"/>
        <v>0</v>
      </c>
      <c r="AI18" s="9">
        <v>11</v>
      </c>
    </row>
    <row r="19" spans="1:35" x14ac:dyDescent="0.2">
      <c r="A19" s="66">
        <f t="shared" si="9"/>
        <v>12</v>
      </c>
      <c r="B19" s="27" t="s">
        <v>504</v>
      </c>
      <c r="C19" s="210" t="s">
        <v>139</v>
      </c>
      <c r="D19" s="217">
        <v>40954</v>
      </c>
      <c r="E19" s="86" t="str">
        <f>IF(($A$6-D19)/365.25&gt;18,"",IF(($A$6-D19)/365.25&gt;15,"JUV",IF(($A$6-D19)/365.25&gt;13,"PJUV",IF(($A$6-D19)/365.25&gt;11,"INF D",IF(($A$6-D19)/365.25&gt;9,"INF C","INF B")))))</f>
        <v>INF C</v>
      </c>
      <c r="F19" s="279"/>
      <c r="G19" s="279">
        <v>52.5</v>
      </c>
      <c r="H19" s="279"/>
      <c r="I19" s="279">
        <v>30</v>
      </c>
      <c r="J19" s="279"/>
      <c r="K19" s="279"/>
      <c r="L19" s="279"/>
      <c r="M19" s="279"/>
      <c r="N19" s="279"/>
      <c r="O19" s="279"/>
      <c r="P19" s="279"/>
      <c r="Q19" s="279"/>
      <c r="R19" s="160">
        <f t="shared" si="2"/>
        <v>2</v>
      </c>
      <c r="S19" s="143">
        <f t="shared" ref="S19:AA20" si="14">+IF($B$7-S$7&lt;365/12,F19,IF($B$7-S$7&lt;365*2/12,F19*0.93,IF($B$7-S$7&lt;365*3/12,F19*0.86,IF($B$7-S$7&lt;365*4/12,F19*0.79,IF($B$7-S$7&lt;365*5/12,F19*0.72,IF($B$7-S$7&lt;365*6/12,F19*0.65,IF($B$7-S$7&lt;365*7/12,F19*0.58,IF($B$7-S$7&lt;365*8/12,F19*0.51,0))))))))+IF($B$7-S$7&gt;365,0,IF($B$7-S$7&gt;365*11/12,F19*0.23,IF($B$7-S$7&gt;365*10/12,F19*0.3,IF($B$7-S$7&gt;365*9/12,F19*0.37,IF($B$7-S$7&gt;365*8/12,F19*0.44,0)))))</f>
        <v>0</v>
      </c>
      <c r="T19" s="143">
        <f t="shared" si="14"/>
        <v>23.1</v>
      </c>
      <c r="U19" s="143">
        <f t="shared" si="14"/>
        <v>0</v>
      </c>
      <c r="V19" s="143">
        <f t="shared" si="14"/>
        <v>15.3</v>
      </c>
      <c r="W19" s="143">
        <f t="shared" si="14"/>
        <v>0</v>
      </c>
      <c r="X19" s="143">
        <f t="shared" si="14"/>
        <v>0</v>
      </c>
      <c r="Y19" s="143">
        <f t="shared" si="14"/>
        <v>0</v>
      </c>
      <c r="Z19" s="143">
        <f t="shared" si="14"/>
        <v>0</v>
      </c>
      <c r="AA19" s="143">
        <f t="shared" si="14"/>
        <v>0</v>
      </c>
      <c r="AB19" s="143">
        <f t="shared" si="13"/>
        <v>0</v>
      </c>
      <c r="AC19" s="143">
        <f t="shared" si="10"/>
        <v>0</v>
      </c>
      <c r="AD19" s="143">
        <f>+IF($B$7-AD$7&lt;365/12,Q19,IF($B$7-AD$7&lt;365*2/12,Q19*0.93,IF($B$7-AD$7&lt;365*3/12,Q19*0.86,IF($B$7-AD$7&lt;365*4/12,Q19*0.79,IF($B$7-AD$7&lt;365*5/12,Q19*0.72,IF($B$7-AD$7&lt;365*6/12,Q19*0.65,IF($B$7-AD$7&lt;365*7/12,Q19*0.58,IF($B$7-AD$7&lt;365*8/12,Q19*0.51,0))))))))+IF($B$7-AD$7&gt;365,0,IF($B$7-AD$7&gt;365*11/12,Q19*0.23,IF($B$7-AD$7&gt;365*10/12,Q19*0.3,IF($B$7-AD$7&gt;365*9/12,Q19*0.37,IF($B$7-AD$7&gt;365*8/12,Q19*0.44,0)))))</f>
        <v>0</v>
      </c>
      <c r="AE19" s="213">
        <f t="shared" si="5"/>
        <v>38.400000000000006</v>
      </c>
      <c r="AF19" s="160">
        <f t="shared" si="6"/>
        <v>2</v>
      </c>
      <c r="AG19" s="214" t="str">
        <f t="shared" si="7"/>
        <v>ISABELLA GONZALEZ</v>
      </c>
      <c r="AH19" s="215" t="str">
        <f t="shared" si="8"/>
        <v>CCC</v>
      </c>
      <c r="AI19" s="9">
        <v>12</v>
      </c>
    </row>
    <row r="20" spans="1:35" x14ac:dyDescent="0.2">
      <c r="A20" s="66">
        <f t="shared" si="9"/>
        <v>13</v>
      </c>
      <c r="B20" s="27" t="s">
        <v>505</v>
      </c>
      <c r="C20" s="61" t="s">
        <v>103</v>
      </c>
      <c r="D20" s="179">
        <v>41584</v>
      </c>
      <c r="E20" s="86" t="str">
        <f>IF(($A$6-D20)/365.25&gt;18,"",IF(($A$6-D20)/365.25&gt;15,"JUV",IF(($A$6-D20)/365.25&gt;13,"PJUV",IF(($A$6-D20)/365.25&gt;11,"INF D",IF(($A$6-D20)/365.25&gt;9,"INF C","INF B")))))</f>
        <v>INF C</v>
      </c>
      <c r="F20" s="190"/>
      <c r="G20" s="190"/>
      <c r="H20" s="190">
        <v>64</v>
      </c>
      <c r="I20" s="190"/>
      <c r="J20" s="190"/>
      <c r="K20" s="190"/>
      <c r="L20" s="190"/>
      <c r="M20" s="190"/>
      <c r="N20" s="190"/>
      <c r="O20" s="190"/>
      <c r="P20" s="190"/>
      <c r="Q20" s="190"/>
      <c r="R20" s="160">
        <f t="shared" si="2"/>
        <v>1</v>
      </c>
      <c r="S20" s="233">
        <f t="shared" si="14"/>
        <v>0</v>
      </c>
      <c r="T20" s="233">
        <f t="shared" si="14"/>
        <v>0</v>
      </c>
      <c r="U20" s="233">
        <f t="shared" si="14"/>
        <v>32.64</v>
      </c>
      <c r="V20" s="233">
        <f t="shared" si="14"/>
        <v>0</v>
      </c>
      <c r="W20" s="233">
        <f t="shared" si="14"/>
        <v>0</v>
      </c>
      <c r="X20" s="233">
        <f t="shared" si="14"/>
        <v>0</v>
      </c>
      <c r="Y20" s="233">
        <f t="shared" si="14"/>
        <v>0</v>
      </c>
      <c r="Z20" s="233">
        <f t="shared" si="14"/>
        <v>0</v>
      </c>
      <c r="AA20" s="233">
        <f t="shared" si="14"/>
        <v>0</v>
      </c>
      <c r="AB20" s="233">
        <f t="shared" si="13"/>
        <v>0</v>
      </c>
      <c r="AC20" s="143">
        <f t="shared" si="10"/>
        <v>0</v>
      </c>
      <c r="AD20" s="233">
        <f>+IF($B$7-AD$7&lt;365/12,Q20,IF($B$7-AD$7&lt;365*2/12,Q20*0.93,IF($B$7-AD$7&lt;365*3/12,Q20*0.86,IF($B$7-AD$7&lt;365*4/12,Q20*0.79,IF($B$7-AD$7&lt;365*5/12,Q20*0.72,IF($B$7-AD$7&lt;365*6/12,Q20*0.65,IF($B$7-AD$7&lt;365*7/12,Q20*0.58,IF($B$7-AD$7&lt;365*8/12,Q20*0.51,0))))))))+IF($B$7-AD$7&gt;365,0,IF($B$7-AD$7&gt;365*11/12,Q20*0.23,IF($B$7-AD$7&gt;365*10/12,Q20*0.3,IF($B$7-AD$7&gt;365*9/12,Q20*0.37,IF($B$7-AD$7&gt;365*8/12,Q20*0.44,0)))))</f>
        <v>0</v>
      </c>
      <c r="AE20" s="104">
        <f t="shared" si="5"/>
        <v>32.64</v>
      </c>
      <c r="AF20" s="160">
        <f t="shared" si="6"/>
        <v>1</v>
      </c>
      <c r="AG20" s="214" t="str">
        <f t="shared" si="7"/>
        <v>LETICIA FLORES</v>
      </c>
      <c r="AH20" s="215" t="str">
        <f t="shared" si="8"/>
        <v>IZCC</v>
      </c>
      <c r="AI20" s="9">
        <v>13</v>
      </c>
    </row>
    <row r="21" spans="1:35" x14ac:dyDescent="0.2">
      <c r="A21" s="66">
        <f t="shared" si="9"/>
        <v>14</v>
      </c>
      <c r="B21" s="27" t="s">
        <v>506</v>
      </c>
      <c r="C21" s="210"/>
      <c r="D21" s="217"/>
      <c r="E21" s="86"/>
      <c r="F21" s="279"/>
      <c r="G21" s="279"/>
      <c r="H21" s="279"/>
      <c r="I21" s="279"/>
      <c r="J21" s="279"/>
      <c r="K21" s="279"/>
      <c r="L21" s="279"/>
      <c r="M21" s="279"/>
      <c r="N21" s="279"/>
      <c r="O21" s="279">
        <v>32</v>
      </c>
      <c r="P21" s="279"/>
      <c r="Q21" s="279"/>
      <c r="R21" s="160">
        <f t="shared" si="2"/>
        <v>1</v>
      </c>
      <c r="S21" s="143"/>
      <c r="T21" s="143"/>
      <c r="U21" s="143"/>
      <c r="V21" s="143"/>
      <c r="W21" s="143"/>
      <c r="X21" s="143"/>
      <c r="Y21" s="143"/>
      <c r="Z21" s="233"/>
      <c r="AA21" s="233"/>
      <c r="AB21" s="233">
        <f t="shared" si="13"/>
        <v>29.76</v>
      </c>
      <c r="AC21" s="143">
        <f t="shared" si="10"/>
        <v>0</v>
      </c>
      <c r="AD21" s="143"/>
      <c r="AE21" s="213">
        <f t="shared" si="5"/>
        <v>29.76</v>
      </c>
      <c r="AF21" s="160">
        <f t="shared" si="6"/>
        <v>1</v>
      </c>
      <c r="AG21" s="214" t="str">
        <f t="shared" si="7"/>
        <v>VALERIA ORTIZ</v>
      </c>
      <c r="AH21" s="215">
        <f t="shared" si="8"/>
        <v>0</v>
      </c>
      <c r="AI21" s="9">
        <v>14</v>
      </c>
    </row>
    <row r="22" spans="1:35" x14ac:dyDescent="0.2">
      <c r="A22" s="66">
        <f t="shared" si="9"/>
        <v>15</v>
      </c>
      <c r="B22" s="27" t="s">
        <v>507</v>
      </c>
      <c r="C22" s="210"/>
      <c r="D22" s="217"/>
      <c r="E22" s="86"/>
      <c r="F22" s="279"/>
      <c r="G22" s="279"/>
      <c r="H22" s="279"/>
      <c r="I22" s="279"/>
      <c r="J22" s="279"/>
      <c r="K22" s="279"/>
      <c r="L22" s="279"/>
      <c r="M22" s="279"/>
      <c r="N22" s="279"/>
      <c r="O22" s="279">
        <v>25.6</v>
      </c>
      <c r="P22" s="279"/>
      <c r="Q22" s="279"/>
      <c r="R22" s="160">
        <f t="shared" si="2"/>
        <v>1</v>
      </c>
      <c r="S22" s="143"/>
      <c r="T22" s="143"/>
      <c r="U22" s="143"/>
      <c r="V22" s="143"/>
      <c r="W22" s="143"/>
      <c r="X22" s="143"/>
      <c r="Y22" s="143"/>
      <c r="Z22" s="233"/>
      <c r="AA22" s="233"/>
      <c r="AB22" s="233">
        <f t="shared" si="13"/>
        <v>23.808000000000003</v>
      </c>
      <c r="AC22" s="143">
        <f t="shared" si="10"/>
        <v>0</v>
      </c>
      <c r="AD22" s="143"/>
      <c r="AE22" s="213">
        <f t="shared" si="5"/>
        <v>23.808000000000003</v>
      </c>
      <c r="AF22" s="160">
        <f t="shared" si="6"/>
        <v>1</v>
      </c>
      <c r="AG22" s="214" t="str">
        <f t="shared" si="7"/>
        <v>MARIA L TORRES</v>
      </c>
      <c r="AH22" s="215">
        <f t="shared" si="8"/>
        <v>0</v>
      </c>
      <c r="AI22" s="9">
        <v>15</v>
      </c>
    </row>
    <row r="23" spans="1:35" x14ac:dyDescent="0.2">
      <c r="A23" s="66" t="str">
        <f>+IF(AE23&gt;0,+IF(AE23=AE22,A22,AI23)," ")</f>
        <v xml:space="preserve"> </v>
      </c>
      <c r="B23" s="27" t="s">
        <v>508</v>
      </c>
      <c r="C23" s="210" t="s">
        <v>136</v>
      </c>
      <c r="D23" s="217">
        <v>41213</v>
      </c>
      <c r="E23" s="86" t="str">
        <f>IF(($A$6-D23)/365.25&gt;18,"",IF(($A$6-D23)/365.25&gt;15,"JUV",IF(($A$6-D23)/365.25&gt;13,"PJUV",IF(($A$6-D23)/365.25&gt;11,"INF D",IF(($A$6-D23)/365.25&gt;9,"INF C","INF B")))))</f>
        <v>INF C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160">
        <f t="shared" si="2"/>
        <v>0</v>
      </c>
      <c r="S23" s="233">
        <f t="shared" ref="S23:AA23" si="15">+IF($B$7-S$7&lt;365/12,F23,IF($B$7-S$7&lt;365*2/12,F23*0.93,IF($B$7-S$7&lt;365*3/12,F23*0.86,IF($B$7-S$7&lt;365*4/12,F23*0.79,IF($B$7-S$7&lt;365*5/12,F23*0.72,IF($B$7-S$7&lt;365*6/12,F23*0.65,IF($B$7-S$7&lt;365*7/12,F23*0.58,IF($B$7-S$7&lt;365*8/12,F23*0.51,0))))))))+IF($B$7-S$7&gt;365,0,IF($B$7-S$7&gt;365*11/12,F23*0.23,IF($B$7-S$7&gt;365*10/12,F23*0.3,IF($B$7-S$7&gt;365*9/12,F23*0.37,IF($B$7-S$7&gt;365*8/12,F23*0.44,0)))))</f>
        <v>0</v>
      </c>
      <c r="T23" s="233">
        <f t="shared" si="15"/>
        <v>0</v>
      </c>
      <c r="U23" s="233">
        <f t="shared" si="15"/>
        <v>0</v>
      </c>
      <c r="V23" s="233">
        <f t="shared" si="15"/>
        <v>0</v>
      </c>
      <c r="W23" s="233">
        <f t="shared" si="15"/>
        <v>0</v>
      </c>
      <c r="X23" s="233">
        <f t="shared" si="15"/>
        <v>0</v>
      </c>
      <c r="Y23" s="233">
        <f t="shared" si="15"/>
        <v>0</v>
      </c>
      <c r="Z23" s="233">
        <f t="shared" si="15"/>
        <v>0</v>
      </c>
      <c r="AA23" s="233">
        <f t="shared" si="15"/>
        <v>0</v>
      </c>
      <c r="AB23" s="233">
        <f t="shared" si="13"/>
        <v>0</v>
      </c>
      <c r="AC23" s="143">
        <f t="shared" si="10"/>
        <v>0</v>
      </c>
      <c r="AD23" s="143">
        <f>+IF($B$7-AD$7&lt;365/12,Q23,IF($B$7-AD$7&lt;365*2/12,Q23*0.93,IF($B$7-AD$7&lt;365*3/12,Q23*0.86,IF($B$7-AD$7&lt;365*4/12,Q23*0.79,IF($B$7-AD$7&lt;365*5/12,Q23*0.72,IF($B$7-AD$7&lt;365*6/12,Q23*0.65,IF($B$7-AD$7&lt;365*7/12,Q23*0.58,IF($B$7-AD$7&lt;365*8/12,Q23*0.51,0))))))))+IF($B$7-AD$7&gt;365,0,IF($B$7-AD$7&gt;365*11/12,Q23*0.23,IF($B$7-AD$7&gt;365*10/12,Q23*0.3,IF($B$7-AD$7&gt;365*9/12,Q23*0.37,IF($B$7-AD$7&gt;365*8/12,Q23*0.44,0)))))</f>
        <v>0</v>
      </c>
      <c r="AE23" s="213">
        <f t="shared" si="5"/>
        <v>0</v>
      </c>
      <c r="AF23" s="160">
        <f t="shared" si="6"/>
        <v>0</v>
      </c>
      <c r="AG23" s="214" t="str">
        <f t="shared" si="7"/>
        <v>ANA RODRIGUEZ</v>
      </c>
      <c r="AH23" s="215" t="str">
        <f t="shared" si="8"/>
        <v>SMCC</v>
      </c>
      <c r="AI23" s="9">
        <v>16</v>
      </c>
    </row>
    <row r="24" spans="1:35" x14ac:dyDescent="0.2">
      <c r="A24" s="66"/>
      <c r="B24" s="27" t="s">
        <v>438</v>
      </c>
      <c r="C24" s="210" t="s">
        <v>132</v>
      </c>
      <c r="D24" s="217">
        <v>41336</v>
      </c>
      <c r="E24" s="86" t="str">
        <f t="shared" ref="E24:E34" si="16">IF(($A$6-D24)/365.25&gt;18,"",IF(($A$6-D24)/365.25&gt;15,"JUV",IF(($A$6-D24)/365.25&gt;13,"PJUV",IF(($A$6-D24)/365.25&gt;11,"INF D",IF(($A$6-D24)/365.25&gt;9,"INF C","INF B")))))</f>
        <v>INF C</v>
      </c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160">
        <f t="shared" ref="R24:R34" si="17">COUNT(E24:Q24)</f>
        <v>0</v>
      </c>
      <c r="S24" s="143">
        <f t="shared" ref="S24:S34" si="18">+IF($B$7-S$7&lt;365/12,F24,IF($B$7-S$7&lt;365*2/12,F24*0.93,IF($B$7-S$7&lt;365*3/12,F24*0.86,IF($B$7-S$7&lt;365*4/12,F24*0.79,IF($B$7-S$7&lt;365*5/12,F24*0.72,IF($B$7-S$7&lt;365*6/12,F24*0.65,IF($B$7-S$7&lt;365*7/12,F24*0.58,IF($B$7-S$7&lt;365*8/12,F24*0.51,0))))))))+IF($B$7-S$7&gt;365,0,IF($B$7-S$7&gt;365*11/12,F24*0.23,IF($B$7-S$7&gt;365*10/12,F24*0.3,IF($B$7-S$7&gt;365*9/12,F24*0.37,IF($B$7-S$7&gt;365*8/12,F24*0.44,0)))))</f>
        <v>0</v>
      </c>
      <c r="T24" s="143">
        <f t="shared" ref="T24:T34" si="19">+IF($B$7-T$7&lt;365/12,G24,IF($B$7-T$7&lt;365*2/12,G24*0.93,IF($B$7-T$7&lt;365*3/12,G24*0.86,IF($B$7-T$7&lt;365*4/12,G24*0.79,IF($B$7-T$7&lt;365*5/12,G24*0.72,IF($B$7-T$7&lt;365*6/12,G24*0.65,IF($B$7-T$7&lt;365*7/12,G24*0.58,IF($B$7-T$7&lt;365*8/12,G24*0.51,0))))))))+IF($B$7-T$7&gt;365,0,IF($B$7-T$7&gt;365*11/12,G24*0.23,IF($B$7-T$7&gt;365*10/12,G24*0.3,IF($B$7-T$7&gt;365*9/12,G24*0.37,IF($B$7-T$7&gt;365*8/12,G24*0.44,0)))))</f>
        <v>0</v>
      </c>
      <c r="U24" s="143">
        <f t="shared" ref="U24:U34" si="20">+IF($B$7-U$7&lt;365/12,H24,IF($B$7-U$7&lt;365*2/12,H24*0.93,IF($B$7-U$7&lt;365*3/12,H24*0.86,IF($B$7-U$7&lt;365*4/12,H24*0.79,IF($B$7-U$7&lt;365*5/12,H24*0.72,IF($B$7-U$7&lt;365*6/12,H24*0.65,IF($B$7-U$7&lt;365*7/12,H24*0.58,IF($B$7-U$7&lt;365*8/12,H24*0.51,0))))))))+IF($B$7-U$7&gt;365,0,IF($B$7-U$7&gt;365*11/12,H24*0.23,IF($B$7-U$7&gt;365*10/12,H24*0.3,IF($B$7-U$7&gt;365*9/12,H24*0.37,IF($B$7-U$7&gt;365*8/12,H24*0.44,0)))))</f>
        <v>0</v>
      </c>
      <c r="V24" s="143">
        <f t="shared" ref="V24:V34" si="21">+IF($B$7-V$7&lt;365/12,I24,IF($B$7-V$7&lt;365*2/12,I24*0.93,IF($B$7-V$7&lt;365*3/12,I24*0.86,IF($B$7-V$7&lt;365*4/12,I24*0.79,IF($B$7-V$7&lt;365*5/12,I24*0.72,IF($B$7-V$7&lt;365*6/12,I24*0.65,IF($B$7-V$7&lt;365*7/12,I24*0.58,IF($B$7-V$7&lt;365*8/12,I24*0.51,0))))))))+IF($B$7-V$7&gt;365,0,IF($B$7-V$7&gt;365*11/12,I24*0.23,IF($B$7-V$7&gt;365*10/12,I24*0.3,IF($B$7-V$7&gt;365*9/12,I24*0.37,IF($B$7-V$7&gt;365*8/12,I24*0.44,0)))))</f>
        <v>0</v>
      </c>
      <c r="W24" s="143">
        <f t="shared" ref="W24:W34" si="22">+IF($B$7-W$7&lt;365/12,J24,IF($B$7-W$7&lt;365*2/12,J24*0.93,IF($B$7-W$7&lt;365*3/12,J24*0.86,IF($B$7-W$7&lt;365*4/12,J24*0.79,IF($B$7-W$7&lt;365*5/12,J24*0.72,IF($B$7-W$7&lt;365*6/12,J24*0.65,IF($B$7-W$7&lt;365*7/12,J24*0.58,IF($B$7-W$7&lt;365*8/12,J24*0.51,0))))))))+IF($B$7-W$7&gt;365,0,IF($B$7-W$7&gt;365*11/12,J24*0.23,IF($B$7-W$7&gt;365*10/12,J24*0.3,IF($B$7-W$7&gt;365*9/12,J24*0.37,IF($B$7-W$7&gt;365*8/12,J24*0.44,0)))))</f>
        <v>0</v>
      </c>
      <c r="X24" s="143">
        <f t="shared" ref="X24:X34" si="23">+IF($B$7-X$7&lt;365/12,K24,IF($B$7-X$7&lt;365*2/12,K24*0.93,IF($B$7-X$7&lt;365*3/12,K24*0.86,IF($B$7-X$7&lt;365*4/12,K24*0.79,IF($B$7-X$7&lt;365*5/12,K24*0.72,IF($B$7-X$7&lt;365*6/12,K24*0.65,IF($B$7-X$7&lt;365*7/12,K24*0.58,IF($B$7-X$7&lt;365*8/12,K24*0.51,0))))))))+IF($B$7-X$7&gt;365,0,IF($B$7-X$7&gt;365*11/12,K24*0.23,IF($B$7-X$7&gt;365*10/12,K24*0.3,IF($B$7-X$7&gt;365*9/12,K24*0.37,IF($B$7-X$7&gt;365*8/12,K24*0.44,0)))))</f>
        <v>0</v>
      </c>
      <c r="Y24" s="143">
        <f t="shared" ref="Y24:Y34" si="24">+IF($B$7-Y$7&lt;365/12,L24,IF($B$7-Y$7&lt;365*2/12,L24*0.93,IF($B$7-Y$7&lt;365*3/12,L24*0.86,IF($B$7-Y$7&lt;365*4/12,L24*0.79,IF($B$7-Y$7&lt;365*5/12,L24*0.72,IF($B$7-Y$7&lt;365*6/12,L24*0.65,IF($B$7-Y$7&lt;365*7/12,L24*0.58,IF($B$7-Y$7&lt;365*8/12,L24*0.51,0))))))))+IF($B$7-Y$7&gt;365,0,IF($B$7-Y$7&gt;365*11/12,L24*0.23,IF($B$7-Y$7&gt;365*10/12,L24*0.3,IF($B$7-Y$7&gt;365*9/12,L24*0.37,IF($B$7-Y$7&gt;365*8/12,L24*0.44,0)))))</f>
        <v>0</v>
      </c>
      <c r="Z24" s="233">
        <f t="shared" ref="Z24:Z34" si="25">+IF($B$7-Z$7&lt;365/12,M24,IF($B$7-Z$7&lt;365*2/12,M24*0.93,IF($B$7-Z$7&lt;365*3/12,M24*0.86,IF($B$7-Z$7&lt;365*4/12,M24*0.79,IF($B$7-Z$7&lt;365*5/12,M24*0.72,IF($B$7-Z$7&lt;365*6/12,M24*0.65,IF($B$7-Z$7&lt;365*7/12,M24*0.58,IF($B$7-Z$7&lt;365*8/12,M24*0.51,0))))))))+IF($B$7-Z$7&gt;365,0,IF($B$7-Z$7&gt;365*11/12,M24*0.23,IF($B$7-Z$7&gt;365*10/12,M24*0.3,IF($B$7-Z$7&gt;365*9/12,M24*0.37,IF($B$7-Z$7&gt;365*8/12,M24*0.44,0)))))</f>
        <v>0</v>
      </c>
      <c r="AA24" s="233">
        <f t="shared" ref="AA24:AA34" si="26">+IF($B$7-AA$7&lt;365/12,N24,IF($B$7-AA$7&lt;365*2/12,N24*0.93,IF($B$7-AA$7&lt;365*3/12,N24*0.86,IF($B$7-AA$7&lt;365*4/12,N24*0.79,IF($B$7-AA$7&lt;365*5/12,N24*0.72,IF($B$7-AA$7&lt;365*6/12,N24*0.65,IF($B$7-AA$7&lt;365*7/12,N24*0.58,IF($B$7-AA$7&lt;365*8/12,N24*0.51,0))))))))+IF($B$7-AA$7&gt;365,0,IF($B$7-AA$7&gt;365*11/12,N24*0.23,IF($B$7-AA$7&gt;365*10/12,N24*0.3,IF($B$7-AA$7&gt;365*9/12,N24*0.37,IF($B$7-AA$7&gt;365*8/12,N24*0.44,0)))))</f>
        <v>0</v>
      </c>
      <c r="AB24" s="233">
        <f t="shared" ref="AB24:AB34" si="27">+IF($B$7-AB$7&lt;365/12,O24,IF($B$7-AB$7&lt;365*2/12,O24*0.93,IF($B$7-AB$7&lt;365*3/12,O24*0.86,IF($B$7-AB$7&lt;365*4/12,O24*0.79,IF($B$7-AB$7&lt;365*5/12,O24*0.72,IF($B$7-AB$7&lt;365*6/12,O24*0.65,IF($B$7-AB$7&lt;365*7/12,O24*0.58,IF($B$7-AB$7&lt;365*8/12,O24*0.51,0))))))))+IF($B$7-AB$7&gt;365,0,IF($B$7-AB$7&gt;365*11/12,O24*0.23,IF($B$7-AB$7&gt;365*10/12,O24*0.3,IF($B$7-AB$7&gt;365*9/12,O24*0.37,IF($B$7-AB$7&gt;365*8/12,O24*0.44,0)))))</f>
        <v>0</v>
      </c>
      <c r="AC24" s="143">
        <f t="shared" ref="AC24:AC34" si="28">+IF($B$7-AC$7&lt;365/12,P24,IF($B$7-AC$7&lt;365*2/12,P24*0.93,IF($B$7-AC$7&lt;365*3/12,P24*0.86,IF($B$7-AC$7&lt;365*4/12,P24*0.79,IF($B$7-AC$7&lt;365*5/12,P24*0.72,IF($B$7-AC$7&lt;365*6/12,P24*0.65,IF($B$7-AC$7&lt;365*7/12,P24*0.58,IF($B$7-AC$7&lt;365*8/12,P24*0.51,0))))))))+IF($B$7-AC$7&gt;365,0,IF($B$7-AC$7&gt;365*11/12,P24*0.23,IF($B$7-AC$7&gt;365*10/12,P24*0.3,IF($B$7-AC$7&gt;365*9/12,P24*0.37,IF($B$7-AC$7&gt;365*8/12,P24*0.44,0)))))</f>
        <v>0</v>
      </c>
      <c r="AD24" s="143">
        <f t="shared" ref="AD24:AD34" si="29">+IF($B$7-AD$7&lt;365/12,Q24,IF($B$7-AD$7&lt;365*2/12,Q24*0.93,IF($B$7-AD$7&lt;365*3/12,Q24*0.86,IF($B$7-AD$7&lt;365*4/12,Q24*0.79,IF($B$7-AD$7&lt;365*5/12,Q24*0.72,IF($B$7-AD$7&lt;365*6/12,Q24*0.65,IF($B$7-AD$7&lt;365*7/12,Q24*0.58,IF($B$7-AD$7&lt;365*8/12,Q24*0.51,0))))))))+IF($B$7-AD$7&gt;365,0,IF($B$7-AD$7&gt;365*11/12,Q24*0.23,IF($B$7-AD$7&gt;365*10/12,Q24*0.3,IF($B$7-AD$7&gt;365*9/12,Q24*0.37,IF($B$7-AD$7&gt;365*8/12,Q24*0.44,0)))))</f>
        <v>0</v>
      </c>
      <c r="AE24" s="213">
        <f t="shared" ref="AE24:AE34" si="30">SUM(S24:AD24)</f>
        <v>0</v>
      </c>
      <c r="AF24" s="160">
        <f t="shared" ref="AF24:AF34" si="31">+R24</f>
        <v>0</v>
      </c>
      <c r="AG24" s="214" t="str">
        <f t="shared" ref="AG24:AG34" si="32">+B24</f>
        <v>ANA S NOVOA</v>
      </c>
      <c r="AH24" s="215"/>
      <c r="AI24" s="9"/>
    </row>
    <row r="25" spans="1:35" x14ac:dyDescent="0.2">
      <c r="A25" s="66"/>
      <c r="B25" s="27" t="s">
        <v>509</v>
      </c>
      <c r="C25" s="210" t="s">
        <v>103</v>
      </c>
      <c r="D25" s="217">
        <v>41249</v>
      </c>
      <c r="E25" s="86" t="str">
        <f t="shared" si="16"/>
        <v>INF C</v>
      </c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160">
        <f t="shared" si="17"/>
        <v>0</v>
      </c>
      <c r="S25" s="233">
        <f t="shared" si="18"/>
        <v>0</v>
      </c>
      <c r="T25" s="233">
        <f t="shared" si="19"/>
        <v>0</v>
      </c>
      <c r="U25" s="233">
        <f t="shared" si="20"/>
        <v>0</v>
      </c>
      <c r="V25" s="233">
        <f t="shared" si="21"/>
        <v>0</v>
      </c>
      <c r="W25" s="233">
        <f t="shared" si="22"/>
        <v>0</v>
      </c>
      <c r="X25" s="233">
        <f t="shared" si="23"/>
        <v>0</v>
      </c>
      <c r="Y25" s="233">
        <f t="shared" si="24"/>
        <v>0</v>
      </c>
      <c r="Z25" s="233">
        <f t="shared" si="25"/>
        <v>0</v>
      </c>
      <c r="AA25" s="233">
        <f t="shared" si="26"/>
        <v>0</v>
      </c>
      <c r="AB25" s="233">
        <f t="shared" si="27"/>
        <v>0</v>
      </c>
      <c r="AC25" s="143">
        <f t="shared" si="28"/>
        <v>0</v>
      </c>
      <c r="AD25" s="143">
        <f t="shared" si="29"/>
        <v>0</v>
      </c>
      <c r="AE25" s="213">
        <f t="shared" si="30"/>
        <v>0</v>
      </c>
      <c r="AF25" s="160">
        <f t="shared" si="31"/>
        <v>0</v>
      </c>
      <c r="AG25" s="214" t="str">
        <f t="shared" si="32"/>
        <v>ANABELLA GONZALEZ</v>
      </c>
      <c r="AH25" s="215"/>
      <c r="AI25" s="9"/>
    </row>
    <row r="26" spans="1:35" x14ac:dyDescent="0.2">
      <c r="A26" s="66"/>
      <c r="B26" s="27" t="s">
        <v>510</v>
      </c>
      <c r="C26" s="210" t="s">
        <v>113</v>
      </c>
      <c r="D26" s="217">
        <v>41130</v>
      </c>
      <c r="E26" s="86" t="str">
        <f t="shared" si="16"/>
        <v>INF C</v>
      </c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160">
        <f t="shared" si="17"/>
        <v>0</v>
      </c>
      <c r="S26" s="233">
        <f t="shared" si="18"/>
        <v>0</v>
      </c>
      <c r="T26" s="233">
        <f t="shared" si="19"/>
        <v>0</v>
      </c>
      <c r="U26" s="233">
        <f t="shared" si="20"/>
        <v>0</v>
      </c>
      <c r="V26" s="233">
        <f t="shared" si="21"/>
        <v>0</v>
      </c>
      <c r="W26" s="233">
        <f t="shared" si="22"/>
        <v>0</v>
      </c>
      <c r="X26" s="233">
        <f t="shared" si="23"/>
        <v>0</v>
      </c>
      <c r="Y26" s="233">
        <f t="shared" si="24"/>
        <v>0</v>
      </c>
      <c r="Z26" s="233">
        <f t="shared" si="25"/>
        <v>0</v>
      </c>
      <c r="AA26" s="233">
        <f t="shared" si="26"/>
        <v>0</v>
      </c>
      <c r="AB26" s="233">
        <f t="shared" si="27"/>
        <v>0</v>
      </c>
      <c r="AC26" s="143">
        <f t="shared" si="28"/>
        <v>0</v>
      </c>
      <c r="AD26" s="143">
        <f t="shared" si="29"/>
        <v>0</v>
      </c>
      <c r="AE26" s="213">
        <f t="shared" si="30"/>
        <v>0</v>
      </c>
      <c r="AF26" s="160">
        <f t="shared" si="31"/>
        <v>0</v>
      </c>
      <c r="AG26" s="214" t="str">
        <f t="shared" si="32"/>
        <v>CLEMENTINA BORIELLO</v>
      </c>
      <c r="AH26" s="215"/>
      <c r="AI26" s="9"/>
    </row>
    <row r="27" spans="1:35" x14ac:dyDescent="0.2">
      <c r="A27" s="66"/>
      <c r="B27" s="27" t="s">
        <v>511</v>
      </c>
      <c r="C27" s="210" t="s">
        <v>136</v>
      </c>
      <c r="D27" s="217">
        <v>40935</v>
      </c>
      <c r="E27" s="86" t="str">
        <f t="shared" si="16"/>
        <v>INF C</v>
      </c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160">
        <f t="shared" si="17"/>
        <v>0</v>
      </c>
      <c r="S27" s="143">
        <f t="shared" si="18"/>
        <v>0</v>
      </c>
      <c r="T27" s="143">
        <f t="shared" si="19"/>
        <v>0</v>
      </c>
      <c r="U27" s="143">
        <f t="shared" si="20"/>
        <v>0</v>
      </c>
      <c r="V27" s="143">
        <f t="shared" si="21"/>
        <v>0</v>
      </c>
      <c r="W27" s="143">
        <f t="shared" si="22"/>
        <v>0</v>
      </c>
      <c r="X27" s="143">
        <f t="shared" si="23"/>
        <v>0</v>
      </c>
      <c r="Y27" s="143">
        <f t="shared" si="24"/>
        <v>0</v>
      </c>
      <c r="Z27" s="233">
        <f t="shared" si="25"/>
        <v>0</v>
      </c>
      <c r="AA27" s="233">
        <f t="shared" si="26"/>
        <v>0</v>
      </c>
      <c r="AB27" s="233">
        <f t="shared" si="27"/>
        <v>0</v>
      </c>
      <c r="AC27" s="143">
        <f t="shared" si="28"/>
        <v>0</v>
      </c>
      <c r="AD27" s="143">
        <f t="shared" si="29"/>
        <v>0</v>
      </c>
      <c r="AE27" s="213">
        <f t="shared" si="30"/>
        <v>0</v>
      </c>
      <c r="AF27" s="160">
        <f t="shared" si="31"/>
        <v>0</v>
      </c>
      <c r="AG27" s="214" t="str">
        <f t="shared" si="32"/>
        <v>ELIZABETH VIDAL</v>
      </c>
      <c r="AH27" s="215"/>
      <c r="AI27" s="9"/>
    </row>
    <row r="28" spans="1:35" x14ac:dyDescent="0.2">
      <c r="A28" s="66" t="str">
        <f>+IF(AE28&gt;0,+IF(AE28=AE23,A23,AI28)," ")</f>
        <v xml:space="preserve"> </v>
      </c>
      <c r="B28" s="27" t="s">
        <v>504</v>
      </c>
      <c r="C28" s="61" t="s">
        <v>139</v>
      </c>
      <c r="D28" s="179">
        <v>40954</v>
      </c>
      <c r="E28" s="86" t="str">
        <f t="shared" si="16"/>
        <v>INF C</v>
      </c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60">
        <f t="shared" si="17"/>
        <v>0</v>
      </c>
      <c r="S28" s="233">
        <f t="shared" si="18"/>
        <v>0</v>
      </c>
      <c r="T28" s="233">
        <f t="shared" si="19"/>
        <v>0</v>
      </c>
      <c r="U28" s="233">
        <f t="shared" si="20"/>
        <v>0</v>
      </c>
      <c r="V28" s="233">
        <f t="shared" si="21"/>
        <v>0</v>
      </c>
      <c r="W28" s="233">
        <f t="shared" si="22"/>
        <v>0</v>
      </c>
      <c r="X28" s="233">
        <f t="shared" si="23"/>
        <v>0</v>
      </c>
      <c r="Y28" s="233">
        <f t="shared" si="24"/>
        <v>0</v>
      </c>
      <c r="Z28" s="233">
        <f t="shared" si="25"/>
        <v>0</v>
      </c>
      <c r="AA28" s="233">
        <f t="shared" si="26"/>
        <v>0</v>
      </c>
      <c r="AB28" s="233">
        <f t="shared" si="27"/>
        <v>0</v>
      </c>
      <c r="AC28" s="143">
        <f t="shared" si="28"/>
        <v>0</v>
      </c>
      <c r="AD28" s="233">
        <f t="shared" si="29"/>
        <v>0</v>
      </c>
      <c r="AE28" s="213">
        <f t="shared" si="30"/>
        <v>0</v>
      </c>
      <c r="AF28" s="160">
        <f t="shared" si="31"/>
        <v>0</v>
      </c>
      <c r="AG28" s="214" t="str">
        <f t="shared" si="32"/>
        <v>ISABELLA GONZALEZ</v>
      </c>
      <c r="AH28" s="215" t="str">
        <f t="shared" ref="AH28:AH34" si="33">+C28</f>
        <v>CCC</v>
      </c>
      <c r="AI28" s="9">
        <v>17</v>
      </c>
    </row>
    <row r="29" spans="1:35" x14ac:dyDescent="0.2">
      <c r="A29" s="66" t="str">
        <f>+IF(AE29&gt;0,+IF(AE29=AE28,A28,AI29)," ")</f>
        <v xml:space="preserve"> </v>
      </c>
      <c r="B29" s="27" t="s">
        <v>512</v>
      </c>
      <c r="C29" s="210" t="s">
        <v>113</v>
      </c>
      <c r="D29" s="217">
        <v>41650</v>
      </c>
      <c r="E29" s="389" t="str">
        <f t="shared" si="16"/>
        <v>INF B</v>
      </c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160">
        <f t="shared" si="17"/>
        <v>0</v>
      </c>
      <c r="S29" s="143">
        <f t="shared" si="18"/>
        <v>0</v>
      </c>
      <c r="T29" s="143">
        <f t="shared" si="19"/>
        <v>0</v>
      </c>
      <c r="U29" s="143">
        <f t="shared" si="20"/>
        <v>0</v>
      </c>
      <c r="V29" s="143">
        <f t="shared" si="21"/>
        <v>0</v>
      </c>
      <c r="W29" s="143">
        <f t="shared" si="22"/>
        <v>0</v>
      </c>
      <c r="X29" s="143">
        <f t="shared" si="23"/>
        <v>0</v>
      </c>
      <c r="Y29" s="143">
        <f t="shared" si="24"/>
        <v>0</v>
      </c>
      <c r="Z29" s="233">
        <f t="shared" si="25"/>
        <v>0</v>
      </c>
      <c r="AA29" s="233">
        <f t="shared" si="26"/>
        <v>0</v>
      </c>
      <c r="AB29" s="233">
        <f t="shared" si="27"/>
        <v>0</v>
      </c>
      <c r="AC29" s="143">
        <f t="shared" si="28"/>
        <v>0</v>
      </c>
      <c r="AD29" s="143">
        <f t="shared" si="29"/>
        <v>0</v>
      </c>
      <c r="AE29" s="213">
        <f t="shared" si="30"/>
        <v>0</v>
      </c>
      <c r="AF29" s="160">
        <f t="shared" si="31"/>
        <v>0</v>
      </c>
      <c r="AG29" s="214" t="str">
        <f t="shared" si="32"/>
        <v>ISABELLA RODRIGUEZ</v>
      </c>
      <c r="AH29" s="215" t="str">
        <f t="shared" si="33"/>
        <v>LCC</v>
      </c>
      <c r="AI29" s="9">
        <v>18</v>
      </c>
    </row>
    <row r="30" spans="1:35" x14ac:dyDescent="0.2">
      <c r="A30" s="66" t="str">
        <f>+IF(AE30&gt;0,+IF(AE30=AE29,A29,AI30)," ")</f>
        <v xml:space="preserve"> </v>
      </c>
      <c r="B30" s="27" t="s">
        <v>513</v>
      </c>
      <c r="C30" s="210" t="s">
        <v>136</v>
      </c>
      <c r="D30" s="217">
        <v>40951</v>
      </c>
      <c r="E30" s="86" t="str">
        <f t="shared" si="16"/>
        <v>INF C</v>
      </c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160">
        <f t="shared" si="17"/>
        <v>0</v>
      </c>
      <c r="S30" s="233">
        <f t="shared" si="18"/>
        <v>0</v>
      </c>
      <c r="T30" s="233">
        <f t="shared" si="19"/>
        <v>0</v>
      </c>
      <c r="U30" s="233">
        <f t="shared" si="20"/>
        <v>0</v>
      </c>
      <c r="V30" s="233">
        <f t="shared" si="21"/>
        <v>0</v>
      </c>
      <c r="W30" s="233">
        <f t="shared" si="22"/>
        <v>0</v>
      </c>
      <c r="X30" s="233">
        <f t="shared" si="23"/>
        <v>0</v>
      </c>
      <c r="Y30" s="233">
        <f t="shared" si="24"/>
        <v>0</v>
      </c>
      <c r="Z30" s="233">
        <f t="shared" si="25"/>
        <v>0</v>
      </c>
      <c r="AA30" s="233">
        <f t="shared" si="26"/>
        <v>0</v>
      </c>
      <c r="AB30" s="233">
        <f t="shared" si="27"/>
        <v>0</v>
      </c>
      <c r="AC30" s="143">
        <f t="shared" si="28"/>
        <v>0</v>
      </c>
      <c r="AD30" s="143">
        <f t="shared" si="29"/>
        <v>0</v>
      </c>
      <c r="AE30" s="213">
        <f t="shared" si="30"/>
        <v>0</v>
      </c>
      <c r="AF30" s="160">
        <f t="shared" si="31"/>
        <v>0</v>
      </c>
      <c r="AG30" s="214" t="str">
        <f t="shared" si="32"/>
        <v>MARIA BRIGATI</v>
      </c>
      <c r="AH30" s="215" t="str">
        <f t="shared" si="33"/>
        <v>SMCC</v>
      </c>
      <c r="AI30" s="9">
        <v>19</v>
      </c>
    </row>
    <row r="31" spans="1:35" x14ac:dyDescent="0.2">
      <c r="A31" s="66" t="str">
        <f>+IF(AE31&gt;0,+IF(AE31=AE30,A30,AI31)," ")</f>
        <v xml:space="preserve"> </v>
      </c>
      <c r="B31" s="27" t="s">
        <v>514</v>
      </c>
      <c r="C31" s="210" t="s">
        <v>107</v>
      </c>
      <c r="D31" s="217">
        <v>40926</v>
      </c>
      <c r="E31" s="86" t="str">
        <f t="shared" si="16"/>
        <v>INF C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160">
        <f t="shared" si="17"/>
        <v>0</v>
      </c>
      <c r="S31" s="233">
        <f t="shared" si="18"/>
        <v>0</v>
      </c>
      <c r="T31" s="233">
        <f t="shared" si="19"/>
        <v>0</v>
      </c>
      <c r="U31" s="233">
        <f t="shared" si="20"/>
        <v>0</v>
      </c>
      <c r="V31" s="233">
        <f t="shared" si="21"/>
        <v>0</v>
      </c>
      <c r="W31" s="233">
        <f t="shared" si="22"/>
        <v>0</v>
      </c>
      <c r="X31" s="233">
        <f t="shared" si="23"/>
        <v>0</v>
      </c>
      <c r="Y31" s="233">
        <f t="shared" si="24"/>
        <v>0</v>
      </c>
      <c r="Z31" s="233">
        <f t="shared" si="25"/>
        <v>0</v>
      </c>
      <c r="AA31" s="233">
        <f t="shared" si="26"/>
        <v>0</v>
      </c>
      <c r="AB31" s="233">
        <f t="shared" si="27"/>
        <v>0</v>
      </c>
      <c r="AC31" s="143">
        <f t="shared" si="28"/>
        <v>0</v>
      </c>
      <c r="AD31" s="143">
        <f t="shared" si="29"/>
        <v>0</v>
      </c>
      <c r="AE31" s="213">
        <f t="shared" si="30"/>
        <v>0</v>
      </c>
      <c r="AF31" s="160">
        <f t="shared" si="31"/>
        <v>0</v>
      </c>
      <c r="AG31" s="214" t="str">
        <f t="shared" si="32"/>
        <v>MARIA NICOLE CUAHONTE</v>
      </c>
      <c r="AH31" s="215" t="str">
        <f t="shared" si="33"/>
        <v>FVG</v>
      </c>
      <c r="AI31" s="9">
        <v>20</v>
      </c>
    </row>
    <row r="32" spans="1:35" x14ac:dyDescent="0.2">
      <c r="A32" s="66" t="str">
        <f>+IF(AE32&gt;0,+IF(AE32=AE31,A31,AI32)," ")</f>
        <v xml:space="preserve"> </v>
      </c>
      <c r="B32" s="27" t="s">
        <v>515</v>
      </c>
      <c r="C32" s="210" t="s">
        <v>105</v>
      </c>
      <c r="D32" s="217">
        <v>41224</v>
      </c>
      <c r="E32" s="86" t="str">
        <f t="shared" si="16"/>
        <v>INF C</v>
      </c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160">
        <f t="shared" si="17"/>
        <v>0</v>
      </c>
      <c r="S32" s="233">
        <f t="shared" si="18"/>
        <v>0</v>
      </c>
      <c r="T32" s="233">
        <f t="shared" si="19"/>
        <v>0</v>
      </c>
      <c r="U32" s="233">
        <f t="shared" si="20"/>
        <v>0</v>
      </c>
      <c r="V32" s="233">
        <f t="shared" si="21"/>
        <v>0</v>
      </c>
      <c r="W32" s="233">
        <f t="shared" si="22"/>
        <v>0</v>
      </c>
      <c r="X32" s="233">
        <f t="shared" si="23"/>
        <v>0</v>
      </c>
      <c r="Y32" s="233">
        <f t="shared" si="24"/>
        <v>0</v>
      </c>
      <c r="Z32" s="233">
        <f t="shared" si="25"/>
        <v>0</v>
      </c>
      <c r="AA32" s="233">
        <f t="shared" si="26"/>
        <v>0</v>
      </c>
      <c r="AB32" s="233">
        <f t="shared" si="27"/>
        <v>0</v>
      </c>
      <c r="AC32" s="233">
        <f t="shared" si="28"/>
        <v>0</v>
      </c>
      <c r="AD32" s="143">
        <f t="shared" si="29"/>
        <v>0</v>
      </c>
      <c r="AE32" s="213">
        <f t="shared" si="30"/>
        <v>0</v>
      </c>
      <c r="AF32" s="160">
        <f t="shared" si="31"/>
        <v>0</v>
      </c>
      <c r="AG32" s="214" t="str">
        <f t="shared" si="32"/>
        <v>SIMONA LATARTERA</v>
      </c>
      <c r="AH32" s="215" t="str">
        <f t="shared" si="33"/>
        <v>GCC</v>
      </c>
      <c r="AI32" s="9">
        <v>21</v>
      </c>
    </row>
    <row r="33" spans="1:35" x14ac:dyDescent="0.2">
      <c r="A33" s="66" t="str">
        <f>+IF(AE33&gt;0,+IF(AE33=#REF!,#REF!,AI33)," ")</f>
        <v xml:space="preserve"> </v>
      </c>
      <c r="B33" s="27" t="s">
        <v>516</v>
      </c>
      <c r="C33" s="210" t="s">
        <v>105</v>
      </c>
      <c r="D33" s="217">
        <v>41179</v>
      </c>
      <c r="E33" s="86" t="str">
        <f t="shared" si="16"/>
        <v>INF C</v>
      </c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160">
        <f t="shared" si="17"/>
        <v>0</v>
      </c>
      <c r="S33" s="143">
        <f t="shared" si="18"/>
        <v>0</v>
      </c>
      <c r="T33" s="143">
        <f t="shared" si="19"/>
        <v>0</v>
      </c>
      <c r="U33" s="143">
        <f t="shared" si="20"/>
        <v>0</v>
      </c>
      <c r="V33" s="143">
        <f t="shared" si="21"/>
        <v>0</v>
      </c>
      <c r="W33" s="143">
        <f t="shared" si="22"/>
        <v>0</v>
      </c>
      <c r="X33" s="143">
        <f t="shared" si="23"/>
        <v>0</v>
      </c>
      <c r="Y33" s="143">
        <f t="shared" si="24"/>
        <v>0</v>
      </c>
      <c r="Z33" s="233">
        <f t="shared" si="25"/>
        <v>0</v>
      </c>
      <c r="AA33" s="233">
        <f t="shared" si="26"/>
        <v>0</v>
      </c>
      <c r="AB33" s="233">
        <f t="shared" si="27"/>
        <v>0</v>
      </c>
      <c r="AC33" s="233">
        <f t="shared" si="28"/>
        <v>0</v>
      </c>
      <c r="AD33" s="143">
        <f t="shared" si="29"/>
        <v>0</v>
      </c>
      <c r="AE33" s="213">
        <f t="shared" si="30"/>
        <v>0</v>
      </c>
      <c r="AF33" s="160">
        <f t="shared" si="31"/>
        <v>0</v>
      </c>
      <c r="AG33" s="214" t="str">
        <f t="shared" si="32"/>
        <v>SOPHIE WU YUN</v>
      </c>
      <c r="AH33" s="215" t="str">
        <f t="shared" si="33"/>
        <v>GCC</v>
      </c>
      <c r="AI33" s="9">
        <v>26</v>
      </c>
    </row>
    <row r="34" spans="1:35" ht="13.5" thickBot="1" x14ac:dyDescent="0.25">
      <c r="A34" s="66" t="str">
        <f>+IF(AE34&gt;0,+IF(AE34=#REF!,#REF!,AI34)," ")</f>
        <v xml:space="preserve"> </v>
      </c>
      <c r="B34" s="31" t="s">
        <v>517</v>
      </c>
      <c r="C34" s="322" t="s">
        <v>132</v>
      </c>
      <c r="D34" s="323">
        <v>41244</v>
      </c>
      <c r="E34" s="152" t="str">
        <f t="shared" si="16"/>
        <v>INF C</v>
      </c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251">
        <f t="shared" si="17"/>
        <v>0</v>
      </c>
      <c r="S34" s="145">
        <f t="shared" si="18"/>
        <v>0</v>
      </c>
      <c r="T34" s="145">
        <f t="shared" si="19"/>
        <v>0</v>
      </c>
      <c r="U34" s="145">
        <f t="shared" si="20"/>
        <v>0</v>
      </c>
      <c r="V34" s="145">
        <f t="shared" si="21"/>
        <v>0</v>
      </c>
      <c r="W34" s="145">
        <f t="shared" si="22"/>
        <v>0</v>
      </c>
      <c r="X34" s="145">
        <f t="shared" si="23"/>
        <v>0</v>
      </c>
      <c r="Y34" s="145">
        <f t="shared" si="24"/>
        <v>0</v>
      </c>
      <c r="Z34" s="191">
        <f t="shared" si="25"/>
        <v>0</v>
      </c>
      <c r="AA34" s="191">
        <f t="shared" si="26"/>
        <v>0</v>
      </c>
      <c r="AB34" s="191">
        <f t="shared" si="27"/>
        <v>0</v>
      </c>
      <c r="AC34" s="191">
        <f t="shared" si="28"/>
        <v>0</v>
      </c>
      <c r="AD34" s="145">
        <f t="shared" si="29"/>
        <v>0</v>
      </c>
      <c r="AE34" s="137">
        <f t="shared" si="30"/>
        <v>0</v>
      </c>
      <c r="AF34" s="251">
        <f t="shared" si="31"/>
        <v>0</v>
      </c>
      <c r="AG34" s="47" t="str">
        <f t="shared" si="32"/>
        <v>VALERIA SABA P</v>
      </c>
      <c r="AH34" s="48" t="str">
        <f t="shared" si="33"/>
        <v>BGC</v>
      </c>
      <c r="AI34" s="9">
        <v>56</v>
      </c>
    </row>
  </sheetData>
  <sortState xmlns:xlrd2="http://schemas.microsoft.com/office/spreadsheetml/2017/richdata2" ref="B8:AF23">
    <sortCondition descending="1" ref="AE8:AE23"/>
    <sortCondition ref="B8:B23"/>
  </sortState>
  <mergeCells count="9">
    <mergeCell ref="E4:Q4"/>
    <mergeCell ref="R4:AD4"/>
    <mergeCell ref="AF6:AF7"/>
    <mergeCell ref="R6:R7"/>
    <mergeCell ref="C6:C7"/>
    <mergeCell ref="D6:D7"/>
    <mergeCell ref="E6:E7"/>
    <mergeCell ref="F5:Q5"/>
    <mergeCell ref="S5:AD5"/>
  </mergeCells>
  <phoneticPr fontId="22" type="noConversion"/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R40"/>
  <sheetViews>
    <sheetView showGridLines="0" showRowColHeaders="0" zoomScale="80" zoomScaleNormal="80" workbookViewId="0">
      <pane xSplit="5" ySplit="5" topLeftCell="R6" activePane="bottomRight" state="frozen"/>
      <selection pane="topRight" activeCell="F3" sqref="F3"/>
      <selection pane="bottomLeft" activeCell="A8" sqref="A8"/>
      <selection pane="bottomRight" activeCell="B6" sqref="B6:AL34"/>
    </sheetView>
  </sheetViews>
  <sheetFormatPr defaultColWidth="11.7109375" defaultRowHeight="12.75" x14ac:dyDescent="0.2"/>
  <cols>
    <col min="1" max="1" width="6.7109375" style="1" customWidth="1"/>
    <col min="2" max="2" width="37" style="5" customWidth="1"/>
    <col min="3" max="3" width="7.5703125" style="1" customWidth="1"/>
    <col min="4" max="4" width="10.140625" style="1" customWidth="1"/>
    <col min="5" max="5" width="9.140625" style="1" customWidth="1"/>
    <col min="6" max="19" width="9.42578125" style="1" customWidth="1"/>
    <col min="20" max="20" width="8.7109375" style="200" customWidth="1"/>
    <col min="21" max="21" width="6.85546875" style="9" customWidth="1"/>
    <col min="22" max="35" width="9.42578125" style="1" customWidth="1"/>
    <col min="36" max="36" width="8.7109375" style="1" customWidth="1"/>
    <col min="37" max="37" width="11.42578125" style="1" customWidth="1"/>
    <col min="38" max="38" width="6.5703125" style="1" customWidth="1"/>
    <col min="39" max="39" width="28.140625" style="1" customWidth="1"/>
    <col min="40" max="40" width="7.5703125" style="1" customWidth="1"/>
    <col min="41" max="16384" width="11.7109375" style="1"/>
  </cols>
  <sheetData>
    <row r="2" spans="1:44" s="297" customFormat="1" ht="15.75" x14ac:dyDescent="0.2">
      <c r="B2" s="296"/>
      <c r="C2" s="296"/>
      <c r="D2" s="296"/>
      <c r="E2" s="428" t="s">
        <v>518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 t="s">
        <v>519</v>
      </c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296"/>
      <c r="AL2" s="348"/>
      <c r="AM2" s="348"/>
      <c r="AN2" s="348"/>
    </row>
    <row r="3" spans="1:44" ht="21" thickBot="1" x14ac:dyDescent="0.25">
      <c r="B3" s="58"/>
      <c r="C3" s="58"/>
      <c r="D3" s="58"/>
      <c r="E3" s="58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290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290"/>
      <c r="AL3" s="109"/>
      <c r="AM3" s="41"/>
      <c r="AN3" s="41"/>
      <c r="AO3" s="15"/>
      <c r="AP3" s="15"/>
      <c r="AQ3" s="15"/>
      <c r="AR3" s="15"/>
    </row>
    <row r="4" spans="1:44" s="2" customFormat="1" ht="151.5" customHeight="1" x14ac:dyDescent="0.2">
      <c r="A4" s="12">
        <f>+'Juv. Masculino'!A4</f>
        <v>44926</v>
      </c>
      <c r="B4" s="37" t="s">
        <v>520</v>
      </c>
      <c r="C4" s="430" t="s">
        <v>3</v>
      </c>
      <c r="D4" s="450" t="s">
        <v>4</v>
      </c>
      <c r="E4" s="450" t="s">
        <v>203</v>
      </c>
      <c r="F4" s="126" t="s">
        <v>521</v>
      </c>
      <c r="G4" s="126" t="s">
        <v>29</v>
      </c>
      <c r="H4" s="126" t="s">
        <v>368</v>
      </c>
      <c r="I4" s="126" t="s">
        <v>489</v>
      </c>
      <c r="J4" s="126" t="s">
        <v>522</v>
      </c>
      <c r="K4" s="126" t="s">
        <v>523</v>
      </c>
      <c r="L4" s="126" t="s">
        <v>524</v>
      </c>
      <c r="M4" s="126" t="s">
        <v>525</v>
      </c>
      <c r="N4" s="126" t="s">
        <v>222</v>
      </c>
      <c r="O4" s="126" t="s">
        <v>526</v>
      </c>
      <c r="P4" s="126" t="s">
        <v>77</v>
      </c>
      <c r="Q4" s="126" t="s">
        <v>411</v>
      </c>
      <c r="R4" s="126" t="s">
        <v>412</v>
      </c>
      <c r="S4" s="126" t="s">
        <v>618</v>
      </c>
      <c r="T4" s="126"/>
      <c r="U4" s="425" t="s">
        <v>98</v>
      </c>
      <c r="V4" s="150" t="str">
        <f t="shared" ref="V4:AI5" si="0">+F4</f>
        <v xml:space="preserve">FVG       Torneo Juvenil Junko Golf Club, Gira IJGA  </v>
      </c>
      <c r="W4" s="150" t="str">
        <f t="shared" si="0"/>
        <v>FVG  !ra Parada Gira Juvenil de Oriente, PLC CC., Pto La Cruz Anzoategui</v>
      </c>
      <c r="X4" s="150" t="str">
        <f t="shared" si="0"/>
        <v xml:space="preserve">FVG       Torneo Juvenil IZCC - Gira IJGA, Izcaragua CC., </v>
      </c>
      <c r="Y4" s="150" t="str">
        <f t="shared" si="0"/>
        <v xml:space="preserve">FVG     Torneo Juvenil FVG Gira IJGA, Guataparo CC, Valencia </v>
      </c>
      <c r="Z4" s="150" t="str">
        <f t="shared" si="0"/>
        <v>US KIDS Venezuela                      Valle arriba GC                                                                            TEE 2</v>
      </c>
      <c r="AA4" s="150" t="str">
        <f t="shared" si="0"/>
        <v>US KIDS Venezuela                      Valle arriba GC                                                                            TEE 1</v>
      </c>
      <c r="AB4" s="150" t="str">
        <f t="shared" si="0"/>
        <v xml:space="preserve">USKIDS World Championship 2023. Mid Pines Front CC Pinehurst 1666  yds </v>
      </c>
      <c r="AC4" s="150" t="str">
        <f t="shared" si="0"/>
        <v xml:space="preserve">USKIDS World Championship 2023. Pinehurt No 1 Pinehurst 2199  yds </v>
      </c>
      <c r="AD4" s="150" t="str">
        <f t="shared" si="0"/>
        <v>FVG      Torneo Juvenil  Gira IJGA, Marriott Maracay  5800 yds</v>
      </c>
      <c r="AE4" s="150" t="str">
        <f t="shared" si="0"/>
        <v>FVG   CampeonatoNacional Infantil 2023, Caracas CC, Caracas</v>
      </c>
      <c r="AF4" s="150" t="str">
        <f t="shared" si="0"/>
        <v xml:space="preserve">FVG  III Parada Gira Oriental de Golf Menor, La Salina GC, Lecherias </v>
      </c>
      <c r="AG4" s="150" t="str">
        <f t="shared" si="0"/>
        <v>FVG      Invitacional Juvenil LCC  Lagunita CC, La Lagunita  5000 yds</v>
      </c>
      <c r="AH4" s="150" t="str">
        <f t="shared" si="0"/>
        <v xml:space="preserve">FVG      Internacional Juvenil Guataparo CC 2023  </v>
      </c>
      <c r="AI4" s="150" t="str">
        <f t="shared" si="0"/>
        <v>FVG     Cierre Gira Juvenil Oriente, San Miguel CC, Maturin   6500 yds</v>
      </c>
      <c r="AJ4" s="150" t="str">
        <f>+IF(T4=0,"",T4)</f>
        <v/>
      </c>
      <c r="AK4" s="155" t="s">
        <v>99</v>
      </c>
      <c r="AL4" s="425" t="s">
        <v>98</v>
      </c>
      <c r="AM4" s="347"/>
      <c r="AN4" s="347"/>
    </row>
    <row r="5" spans="1:44" s="2" customFormat="1" ht="18" customHeight="1" thickBot="1" x14ac:dyDescent="0.25">
      <c r="B5" s="223">
        <f>+'INF "C" Fem'!B7</f>
        <v>45287</v>
      </c>
      <c r="C5" s="447"/>
      <c r="D5" s="451"/>
      <c r="E5" s="451"/>
      <c r="F5" s="161">
        <v>44983</v>
      </c>
      <c r="G5" s="161">
        <v>45018</v>
      </c>
      <c r="H5" s="161">
        <v>45039</v>
      </c>
      <c r="I5" s="161">
        <v>45060</v>
      </c>
      <c r="J5" s="161">
        <v>45067</v>
      </c>
      <c r="K5" s="161">
        <v>45067</v>
      </c>
      <c r="L5" s="161">
        <v>45143</v>
      </c>
      <c r="M5" s="159">
        <v>45143</v>
      </c>
      <c r="N5" s="161">
        <v>45158</v>
      </c>
      <c r="O5" s="161">
        <v>45186</v>
      </c>
      <c r="P5" s="161">
        <v>45200</v>
      </c>
      <c r="Q5" s="161">
        <v>45228</v>
      </c>
      <c r="R5" s="161">
        <v>45242</v>
      </c>
      <c r="S5" s="161">
        <v>45277</v>
      </c>
      <c r="T5" s="177"/>
      <c r="U5" s="426"/>
      <c r="V5" s="161">
        <f t="shared" si="0"/>
        <v>44983</v>
      </c>
      <c r="W5" s="161">
        <f t="shared" si="0"/>
        <v>45018</v>
      </c>
      <c r="X5" s="161">
        <f t="shared" si="0"/>
        <v>45039</v>
      </c>
      <c r="Y5" s="161">
        <f t="shared" si="0"/>
        <v>45060</v>
      </c>
      <c r="Z5" s="161">
        <f t="shared" si="0"/>
        <v>45067</v>
      </c>
      <c r="AA5" s="161">
        <f t="shared" si="0"/>
        <v>45067</v>
      </c>
      <c r="AB5" s="161">
        <f t="shared" si="0"/>
        <v>45143</v>
      </c>
      <c r="AC5" s="159">
        <f t="shared" si="0"/>
        <v>45143</v>
      </c>
      <c r="AD5" s="161">
        <f t="shared" si="0"/>
        <v>45158</v>
      </c>
      <c r="AE5" s="161">
        <f t="shared" si="0"/>
        <v>45186</v>
      </c>
      <c r="AF5" s="161">
        <f t="shared" si="0"/>
        <v>45200</v>
      </c>
      <c r="AG5" s="161">
        <f t="shared" si="0"/>
        <v>45228</v>
      </c>
      <c r="AH5" s="161">
        <f t="shared" si="0"/>
        <v>45242</v>
      </c>
      <c r="AI5" s="161">
        <f t="shared" si="0"/>
        <v>45277</v>
      </c>
      <c r="AJ5" s="241"/>
      <c r="AK5" s="156" t="s">
        <v>100</v>
      </c>
      <c r="AL5" s="426"/>
      <c r="AM5" s="347"/>
      <c r="AN5" s="347"/>
    </row>
    <row r="6" spans="1:44" x14ac:dyDescent="0.2">
      <c r="A6" s="75">
        <v>1</v>
      </c>
      <c r="B6" s="26" t="s">
        <v>528</v>
      </c>
      <c r="C6" s="61" t="s">
        <v>107</v>
      </c>
      <c r="D6" s="96">
        <v>41655</v>
      </c>
      <c r="E6" s="86" t="str">
        <f>IF(($A$4-D6)/365.25&gt;18,"",IF(($A$4-D6)/365.25&gt;15,"JUV",IF(($A$4-D6)/365.25&gt;13,"PJUV",IF(($A$4-D6)/365.25&gt;11,"INF D",IF(($A$4-D6)/365.25&gt;9,"INF C","INF B")))))</f>
        <v>INF B</v>
      </c>
      <c r="F6" s="190"/>
      <c r="G6" s="190">
        <v>144</v>
      </c>
      <c r="H6" s="190">
        <v>394</v>
      </c>
      <c r="I6" s="190">
        <v>142</v>
      </c>
      <c r="J6" s="190">
        <v>424</v>
      </c>
      <c r="K6" s="190"/>
      <c r="L6" s="190"/>
      <c r="M6" s="190">
        <v>30</v>
      </c>
      <c r="N6" s="190"/>
      <c r="O6" s="190">
        <v>756</v>
      </c>
      <c r="P6" s="190">
        <v>406</v>
      </c>
      <c r="Q6" s="190">
        <v>260</v>
      </c>
      <c r="R6" s="190">
        <v>504</v>
      </c>
      <c r="S6" s="190">
        <v>284</v>
      </c>
      <c r="T6" s="190"/>
      <c r="U6" s="170">
        <f t="shared" ref="U6:U34" si="1">COUNT(E6:T6)</f>
        <v>10</v>
      </c>
      <c r="V6" s="143">
        <f t="shared" ref="V6:V19" si="2">+IF($B$5-V$5&lt;365/12,F6,IF($B$5-V$5&lt;365*2/12,F6*0.93,IF($B$5-V$5&lt;365*3/12,F6*0.86,IF($B$5-V$5&lt;365*4/12,F6*0.79,IF($B$5-V$5&lt;365*5/12,F6*0.72,IF($B$5-V$5&lt;365*6/12,F6*0.65,IF($B$5-V$5&lt;365*7/12,F6*0.58,IF($B$5-V$5&lt;365*8/12,F6*0.51,0))))))))+IF($B$5-V$5&gt;365,0,IF($B$5-V$5&gt;365*11/12,F6*0.23,IF($B$5-V$5&gt;365*10/12,F6*0.3,IF($B$5-V$5&gt;365*9/12,F6*0.37,IF($B$5-V$5&gt;365*8/12,F6*0.44,0)))))</f>
        <v>0</v>
      </c>
      <c r="W6" s="230">
        <f t="shared" ref="W6:W19" si="3">+IF($B$5-W$5&lt;365/12,G6,IF($B$5-W$5&lt;365*2/12,G6*0.93,IF($B$5-W$5&lt;365*3/12,G6*0.86,IF($B$5-W$5&lt;365*4/12,G6*0.79,IF($B$5-W$5&lt;365*5/12,G6*0.72,IF($B$5-W$5&lt;365*6/12,G6*0.65,IF($B$5-W$5&lt;365*7/12,G6*0.58,IF($B$5-W$5&lt;365*8/12,G6*0.51,0))))))))+IF($B$5-W$5&gt;365,0,IF($B$5-W$5&gt;365*11/12,G6*0.23,IF($B$5-W$5&gt;365*10/12,G6*0.3,IF($B$5-W$5&gt;365*9/12,G6*0.37,IF($B$5-W$5&gt;365*8/12,G6*0.44,0)))))</f>
        <v>63.36</v>
      </c>
      <c r="X6" s="143">
        <f t="shared" ref="X6:X19" si="4">+IF($B$5-X$5&lt;365/12,H6,IF($B$5-X$5&lt;365*2/12,H6*0.93,IF($B$5-X$5&lt;365*3/12,H6*0.86,IF($B$5-X$5&lt;365*4/12,H6*0.79,IF($B$5-X$5&lt;365*5/12,H6*0.72,IF($B$5-X$5&lt;365*6/12,H6*0.65,IF($B$5-X$5&lt;365*7/12,H6*0.58,IF($B$5-X$5&lt;365*8/12,H6*0.51,0))))))))+IF($B$5-X$5&gt;365,0,IF($B$5-X$5&gt;365*11/12,H6*0.23,IF($B$5-X$5&gt;365*10/12,H6*0.3,IF($B$5-X$5&gt;365*9/12,H6*0.37,IF($B$5-X$5&gt;365*8/12,H6*0.44,0)))))</f>
        <v>173.36</v>
      </c>
      <c r="Y6" s="143">
        <f t="shared" ref="Y6:Y19" si="5">+IF($B$5-Y$5&lt;365/12,I6,IF($B$5-Y$5&lt;365*2/12,I6*0.93,IF($B$5-Y$5&lt;365*3/12,I6*0.86,IF($B$5-Y$5&lt;365*4/12,I6*0.79,IF($B$5-Y$5&lt;365*5/12,I6*0.72,IF($B$5-Y$5&lt;365*6/12,I6*0.65,IF($B$5-Y$5&lt;365*7/12,I6*0.58,IF($B$5-Y$5&lt;365*8/12,I6*0.51,0))))))))+IF($B$5-Y$5&gt;365,0,IF($B$5-Y$5&gt;365*11/12,I6*0.23,IF($B$5-Y$5&gt;365*10/12,I6*0.3,IF($B$5-Y$5&gt;365*9/12,I6*0.37,IF($B$5-Y$5&gt;365*8/12,I6*0.44,0)))))</f>
        <v>72.42</v>
      </c>
      <c r="Z6" s="143">
        <f t="shared" ref="Z6:Z19" si="6">+IF($B$5-Z$5&lt;365/12,J6,IF($B$5-Z$5&lt;365*2/12,J6*0.93,IF($B$5-Z$5&lt;365*3/12,J6*0.86,IF($B$5-Z$5&lt;365*4/12,J6*0.79,IF($B$5-Z$5&lt;365*5/12,J6*0.72,IF($B$5-Z$5&lt;365*6/12,J6*0.65,IF($B$5-Z$5&lt;365*7/12,J6*0.58,IF($B$5-Z$5&lt;365*8/12,J6*0.51,0))))))))+IF($B$5-Z$5&gt;365,0,IF($B$5-Z$5&gt;365*11/12,J6*0.23,IF($B$5-Z$5&gt;365*10/12,J6*0.3,IF($B$5-Z$5&gt;365*9/12,J6*0.37,IF($B$5-Z$5&gt;365*8/12,J6*0.44,0)))))</f>
        <v>216.24</v>
      </c>
      <c r="AA6" s="143">
        <f t="shared" ref="AA6:AA19" si="7">+IF($B$5-AA$5&lt;365/12,K6,IF($B$5-AA$5&lt;365*2/12,K6*0.93,IF($B$5-AA$5&lt;365*3/12,K6*0.86,IF($B$5-AA$5&lt;365*4/12,K6*0.79,IF($B$5-AA$5&lt;365*5/12,K6*0.72,IF($B$5-AA$5&lt;365*6/12,K6*0.65,IF($B$5-AA$5&lt;365*7/12,K6*0.58,IF($B$5-AA$5&lt;365*8/12,K6*0.51,0))))))))+IF($B$5-AA$5&gt;365,0,IF($B$5-AA$5&gt;365*11/12,K6*0.23,IF($B$5-AA$5&gt;365*10/12,K6*0.3,IF($B$5-AA$5&gt;365*9/12,K6*0.37,IF($B$5-AA$5&gt;365*8/12,K6*0.44,0)))))</f>
        <v>0</v>
      </c>
      <c r="AB6" s="143">
        <f t="shared" ref="AB6:AB19" si="8">+IF($B$5-AB$5&lt;365/12,L6,IF($B$5-AB$5&lt;365*2/12,L6*0.93,IF($B$5-AB$5&lt;365*3/12,L6*0.86,IF($B$5-AB$5&lt;365*4/12,L6*0.79,IF($B$5-AB$5&lt;365*5/12,L6*0.72,IF($B$5-AB$5&lt;365*6/12,L6*0.65,IF($B$5-AB$5&lt;365*7/12,L6*0.58,IF($B$5-AB$5&lt;365*8/12,L6*0.51,0))))))))+IF($B$5-AB$5&gt;365,0,IF($B$5-AB$5&gt;365*11/12,L6*0.23,IF($B$5-AB$5&gt;365*10/12,L6*0.3,IF($B$5-AB$5&gt;365*9/12,L6*0.37,IF($B$5-AB$5&gt;365*8/12,L6*0.44,0)))))</f>
        <v>0</v>
      </c>
      <c r="AC6" s="230">
        <f t="shared" ref="AC6:AC19" si="9">+IF($B$5-AC$5&lt;365/12,M6,IF($B$5-AC$5&lt;365*2/12,M6*0.93,IF($B$5-AC$5&lt;365*3/12,M6*0.86,IF($B$5-AC$5&lt;365*4/12,M6*0.79,IF($B$5-AC$5&lt;365*5/12,M6*0.72,IF($B$5-AC$5&lt;365*6/12,M6*0.65,IF($B$5-AC$5&lt;365*7/12,M6*0.58,IF($B$5-AC$5&lt;365*8/12,M6*0.51,0))))))))+IF($B$5-AC$5&gt;365,0,IF($B$5-AC$5&gt;365*11/12,M6*0.23,IF($B$5-AC$5&gt;365*10/12,M6*0.3,IF($B$5-AC$5&gt;365*9/12,M6*0.37,IF($B$5-AC$5&gt;365*8/12,M6*0.44,0)))))</f>
        <v>21.599999999999998</v>
      </c>
      <c r="AD6" s="143">
        <f t="shared" ref="AD6:AD19" si="10">+IF($B$5-AD$5&lt;365/12,N6,IF($B$5-AD$5&lt;365*2/12,N6*0.93,IF($B$5-AD$5&lt;365*3/12,N6*0.86,IF($B$5-AD$5&lt;365*4/12,N6*0.79,IF($B$5-AD$5&lt;365*5/12,N6*0.72,IF($B$5-AD$5&lt;365*6/12,N6*0.65,IF($B$5-AD$5&lt;365*7/12,N6*0.58,IF($B$5-AD$5&lt;365*8/12,N6*0.51,0))))))))+IF($B$5-AD$5&gt;365,0,IF($B$5-AD$5&gt;365*11/12,N6*0.23,IF($B$5-AD$5&gt;365*10/12,N6*0.3,IF($B$5-AD$5&gt;365*9/12,N6*0.37,IF($B$5-AD$5&gt;365*8/12,N6*0.44,0)))))</f>
        <v>0</v>
      </c>
      <c r="AE6" s="143">
        <f t="shared" ref="AE6:AE19" si="11">+IF($B$5-AE$5&lt;365/12,O6,IF($B$5-AE$5&lt;365*2/12,O6*0.93,IF($B$5-AE$5&lt;365*3/12,O6*0.86,IF($B$5-AE$5&lt;365*4/12,O6*0.79,IF($B$5-AE$5&lt;365*5/12,O6*0.72,IF($B$5-AE$5&lt;365*6/12,O6*0.65,IF($B$5-AE$5&lt;365*7/12,O6*0.58,IF($B$5-AE$5&lt;365*8/12,O6*0.51,0))))))))+IF($B$5-AE$5&gt;365,0,IF($B$5-AE$5&gt;365*11/12,O6*0.23,IF($B$5-AE$5&gt;365*10/12,O6*0.3,IF($B$5-AE$5&gt;365*9/12,O6*0.37,IF($B$5-AE$5&gt;365*8/12,O6*0.44,0)))))</f>
        <v>597.24</v>
      </c>
      <c r="AF6" s="143">
        <f t="shared" ref="AF6:AF19" si="12">+IF($B$5-AF$5&lt;365/12,P6,IF($B$5-AF$5&lt;365*2/12,P6*0.93,IF($B$5-AF$5&lt;365*3/12,P6*0.86,IF($B$5-AF$5&lt;365*4/12,P6*0.79,IF($B$5-AF$5&lt;365*5/12,P6*0.72,IF($B$5-AF$5&lt;365*6/12,P6*0.65,IF($B$5-AF$5&lt;365*7/12,P6*0.58,IF($B$5-AF$5&lt;365*8/12,P6*0.51,0))))))))+IF($B$5-AF$5&gt;365,0,IF($B$5-AF$5&gt;365*11/12,P6*0.23,IF($B$5-AF$5&gt;365*10/12,P6*0.3,IF($B$5-AF$5&gt;365*9/12,P6*0.37,IF($B$5-AF$5&gt;365*8/12,P6*0.44,0)))))</f>
        <v>349.15999999999997</v>
      </c>
      <c r="AG6" s="143">
        <f t="shared" ref="AG6:AG19" si="13">+IF($B$5-AG$5&lt;365/12,Q6,IF($B$5-AG$5&lt;365*2/12,Q6*0.93,IF($B$5-AG$5&lt;365*3/12,Q6*0.86,IF($B$5-AG$5&lt;365*4/12,Q6*0.79,IF($B$5-AG$5&lt;365*5/12,Q6*0.72,IF($B$5-AG$5&lt;365*6/12,Q6*0.65,IF($B$5-AG$5&lt;365*7/12,Q6*0.58,IF($B$5-AG$5&lt;365*8/12,Q6*0.51,0))))))))+IF($B$5-AG$5&gt;365,0,IF($B$5-AG$5&gt;365*11/12,Q6*0.23,IF($B$5-AG$5&gt;365*10/12,Q6*0.3,IF($B$5-AG$5&gt;365*9/12,Q6*0.37,IF($B$5-AG$5&gt;365*8/12,Q6*0.44,0)))))</f>
        <v>241.8</v>
      </c>
      <c r="AH6" s="143">
        <f t="shared" ref="AH6:AH19" si="14">+IF($B$5-AH$5&lt;365/12,R6,IF($B$5-AH$5&lt;365*2/12,R6*0.93,IF($B$5-AH$5&lt;365*3/12,R6*0.86,IF($B$5-AH$5&lt;365*4/12,R6*0.79,IF($B$5-AH$5&lt;365*5/12,R6*0.72,IF($B$5-AH$5&lt;365*6/12,R6*0.65,IF($B$5-AH$5&lt;365*7/12,R6*0.58,IF($B$5-AH$5&lt;365*8/12,R6*0.51,0))))))))+IF($B$5-AH$5&gt;365,0,IF($B$5-AH$5&gt;365*11/12,R6*0.23,IF($B$5-AH$5&gt;365*10/12,R6*0.3,IF($B$5-AH$5&gt;365*9/12,R6*0.37,IF($B$5-AH$5&gt;365*8/12,R6*0.44,0)))))</f>
        <v>468.72</v>
      </c>
      <c r="AI6" s="143">
        <f t="shared" ref="AI6:AI19" si="15">+IF($B$5-AI$5&lt;365/12,S6,IF($B$5-AI$5&lt;365*2/12,S6*0.93,IF($B$5-AI$5&lt;365*3/12,S6*0.86,IF($B$5-AI$5&lt;365*4/12,S6*0.79,IF($B$5-AI$5&lt;365*5/12,S6*0.72,IF($B$5-AI$5&lt;365*6/12,S6*0.65,IF($B$5-AI$5&lt;365*7/12,S6*0.58,IF($B$5-AI$5&lt;365*8/12,S6*0.51,0))))))))+IF($B$5-AI$5&gt;365,0,IF($B$5-AI$5&gt;365*11/12,S6*0.23,IF($B$5-AI$5&gt;365*10/12,S6*0.3,IF($B$5-AI$5&gt;365*9/12,S6*0.37,IF($B$5-AI$5&gt;365*8/12,S6*0.44,0)))))</f>
        <v>284</v>
      </c>
      <c r="AJ6" s="143">
        <f t="shared" ref="AJ6:AJ19" si="16">+IF($B$5-AJ$5&lt;365/12,T6,IF($B$5-AJ$5&lt;365*2/12,T6*0.93,IF($B$5-AJ$5&lt;365*3/12,T6*0.86,IF($B$5-AJ$5&lt;365*4/12,T6*0.79,IF($B$5-AJ$5&lt;365*5/12,T6*0.72,IF($B$5-AJ$5&lt;365*6/12,T6*0.65,IF($B$5-AJ$5&lt;365*7/12,T6*0.58,IF($B$5-AJ$5&lt;365*8/12,T6*0.51,0))))))))+IF($B$5-AJ$5&gt;365,0,IF($B$5-AJ$5&gt;365*11/12,T6*0.23,IF($B$5-AJ$5&gt;365*10/12,T6*0.3,IF($B$5-AJ$5&gt;365*9/12,T6*0.37,IF($B$5-AJ$5&gt;365*8/12,T6*0.44,0)))))</f>
        <v>0</v>
      </c>
      <c r="AK6" s="97">
        <f>SUM(V6:AJ6)-AC6-W6</f>
        <v>2402.94</v>
      </c>
      <c r="AL6" s="170">
        <f t="shared" ref="AL6:AL34" si="17">+U6</f>
        <v>10</v>
      </c>
      <c r="AM6" s="43" t="str">
        <f t="shared" ref="AM6:AM27" si="18">+B6</f>
        <v>LUIS DE OLIVEIRA</v>
      </c>
      <c r="AN6" s="44" t="str">
        <f t="shared" ref="AN6:AN27" si="19">+C6</f>
        <v>FVG</v>
      </c>
      <c r="AO6" s="9">
        <v>1</v>
      </c>
    </row>
    <row r="7" spans="1:44" x14ac:dyDescent="0.2">
      <c r="A7" s="75">
        <f t="shared" ref="A7:A26" si="20">+IF(AK7&gt;0,+IF(AK7=AK6,A6,AO7)," ")</f>
        <v>2</v>
      </c>
      <c r="B7" s="26" t="s">
        <v>527</v>
      </c>
      <c r="C7" s="61" t="s">
        <v>109</v>
      </c>
      <c r="D7" s="96">
        <v>41901</v>
      </c>
      <c r="E7" s="86" t="str">
        <f t="shared" ref="E7:E19" si="21">IF(($A$4-D7)/365.25&gt;18,"",IF(($A$4-D7)/365.25&gt;15,"JUV",IF(($A$4-D7)/365.25&gt;13,"PJUV",IF(($A$4-D7)/365.25&gt;11,"INF D",IF(($A$4-D7)/365.25&gt;9,"INF C",IF(($A$4-D7)/365.25&gt;7,"INF B","INF A"))))))</f>
        <v>INF B</v>
      </c>
      <c r="F7" s="190">
        <v>326</v>
      </c>
      <c r="G7" s="190"/>
      <c r="H7" s="190">
        <v>326</v>
      </c>
      <c r="I7" s="190"/>
      <c r="J7" s="190">
        <v>160</v>
      </c>
      <c r="K7" s="190"/>
      <c r="L7" s="190"/>
      <c r="M7" s="190">
        <v>30</v>
      </c>
      <c r="N7" s="190"/>
      <c r="O7" s="190">
        <v>904</v>
      </c>
      <c r="P7" s="190"/>
      <c r="Q7" s="190">
        <v>564</v>
      </c>
      <c r="R7" s="190">
        <v>786</v>
      </c>
      <c r="S7" s="190"/>
      <c r="T7" s="190"/>
      <c r="U7" s="160">
        <f t="shared" si="1"/>
        <v>7</v>
      </c>
      <c r="V7" s="143">
        <f t="shared" si="2"/>
        <v>120.62</v>
      </c>
      <c r="W7" s="143">
        <f t="shared" si="3"/>
        <v>0</v>
      </c>
      <c r="X7" s="143">
        <f t="shared" si="4"/>
        <v>143.44</v>
      </c>
      <c r="Y7" s="143">
        <f t="shared" si="5"/>
        <v>0</v>
      </c>
      <c r="Z7" s="143">
        <f t="shared" si="6"/>
        <v>81.599999999999994</v>
      </c>
      <c r="AA7" s="143">
        <f t="shared" si="7"/>
        <v>0</v>
      </c>
      <c r="AB7" s="143">
        <f t="shared" si="8"/>
        <v>0</v>
      </c>
      <c r="AC7" s="230">
        <f t="shared" si="9"/>
        <v>21.599999999999998</v>
      </c>
      <c r="AD7" s="143">
        <f t="shared" si="10"/>
        <v>0</v>
      </c>
      <c r="AE7" s="143">
        <f t="shared" si="11"/>
        <v>714.16000000000008</v>
      </c>
      <c r="AF7" s="143">
        <f t="shared" si="12"/>
        <v>0</v>
      </c>
      <c r="AG7" s="143">
        <f t="shared" si="13"/>
        <v>524.52</v>
      </c>
      <c r="AH7" s="143">
        <f t="shared" si="14"/>
        <v>730.98</v>
      </c>
      <c r="AI7" s="143">
        <f t="shared" si="15"/>
        <v>0</v>
      </c>
      <c r="AJ7" s="143">
        <f t="shared" si="16"/>
        <v>0</v>
      </c>
      <c r="AK7" s="97">
        <f>SUM(V7:AJ7)</f>
        <v>2336.92</v>
      </c>
      <c r="AL7" s="160">
        <f t="shared" si="17"/>
        <v>7</v>
      </c>
      <c r="AM7" s="45" t="str">
        <f t="shared" si="18"/>
        <v>IGNACIO BEAUJON</v>
      </c>
      <c r="AN7" s="46" t="str">
        <f t="shared" si="19"/>
        <v>VAGC</v>
      </c>
      <c r="AO7" s="9">
        <v>2</v>
      </c>
    </row>
    <row r="8" spans="1:44" x14ac:dyDescent="0.2">
      <c r="A8" s="75">
        <f t="shared" si="20"/>
        <v>3</v>
      </c>
      <c r="B8" s="26" t="s">
        <v>529</v>
      </c>
      <c r="C8" s="61" t="s">
        <v>530</v>
      </c>
      <c r="D8" s="96">
        <v>42220</v>
      </c>
      <c r="E8" s="86" t="str">
        <f t="shared" si="21"/>
        <v>INF B</v>
      </c>
      <c r="F8" s="190">
        <v>52.5</v>
      </c>
      <c r="G8" s="190">
        <v>113</v>
      </c>
      <c r="H8" s="190">
        <v>120</v>
      </c>
      <c r="I8" s="190">
        <v>60</v>
      </c>
      <c r="J8" s="190"/>
      <c r="K8" s="190">
        <v>324</v>
      </c>
      <c r="L8" s="190"/>
      <c r="M8" s="190"/>
      <c r="N8" s="190">
        <v>216</v>
      </c>
      <c r="O8" s="190">
        <v>582</v>
      </c>
      <c r="P8" s="190">
        <v>93</v>
      </c>
      <c r="Q8" s="190">
        <v>158</v>
      </c>
      <c r="R8" s="190">
        <v>190</v>
      </c>
      <c r="S8" s="190">
        <v>72</v>
      </c>
      <c r="T8" s="190"/>
      <c r="U8" s="160">
        <f t="shared" si="1"/>
        <v>11</v>
      </c>
      <c r="V8" s="230">
        <f t="shared" si="2"/>
        <v>19.425000000000001</v>
      </c>
      <c r="W8" s="230">
        <f t="shared" si="3"/>
        <v>49.72</v>
      </c>
      <c r="X8" s="143">
        <f t="shared" si="4"/>
        <v>52.8</v>
      </c>
      <c r="Y8" s="230">
        <f t="shared" si="5"/>
        <v>30.6</v>
      </c>
      <c r="Z8" s="143">
        <f t="shared" si="6"/>
        <v>0</v>
      </c>
      <c r="AA8" s="143">
        <f t="shared" si="7"/>
        <v>165.24</v>
      </c>
      <c r="AB8" s="143">
        <f t="shared" si="8"/>
        <v>0</v>
      </c>
      <c r="AC8" s="143">
        <f t="shared" si="9"/>
        <v>0</v>
      </c>
      <c r="AD8" s="143">
        <f t="shared" si="10"/>
        <v>155.51999999999998</v>
      </c>
      <c r="AE8" s="143">
        <f t="shared" si="11"/>
        <v>459.78000000000003</v>
      </c>
      <c r="AF8" s="143">
        <f t="shared" si="12"/>
        <v>79.98</v>
      </c>
      <c r="AG8" s="143">
        <f t="shared" si="13"/>
        <v>146.94</v>
      </c>
      <c r="AH8" s="143">
        <f t="shared" si="14"/>
        <v>176.70000000000002</v>
      </c>
      <c r="AI8" s="143">
        <f t="shared" si="15"/>
        <v>72</v>
      </c>
      <c r="AJ8" s="143">
        <f t="shared" si="16"/>
        <v>0</v>
      </c>
      <c r="AK8" s="135">
        <f>SUM(V8:AJ8)-V8-W8-RZ8</f>
        <v>1339.5600000000002</v>
      </c>
      <c r="AL8" s="160">
        <f t="shared" si="17"/>
        <v>11</v>
      </c>
      <c r="AM8" s="45" t="str">
        <f t="shared" si="18"/>
        <v>ISAIAS J.  SALAZAR</v>
      </c>
      <c r="AN8" s="46" t="str">
        <f t="shared" si="19"/>
        <v>AGSV</v>
      </c>
      <c r="AO8" s="9">
        <v>3</v>
      </c>
    </row>
    <row r="9" spans="1:44" x14ac:dyDescent="0.2">
      <c r="A9" s="75">
        <f t="shared" si="20"/>
        <v>4</v>
      </c>
      <c r="B9" s="26" t="s">
        <v>531</v>
      </c>
      <c r="C9" s="61" t="s">
        <v>105</v>
      </c>
      <c r="D9" s="96">
        <v>41654</v>
      </c>
      <c r="E9" s="61" t="str">
        <f t="shared" si="21"/>
        <v>INF B</v>
      </c>
      <c r="F9" s="190"/>
      <c r="G9" s="190"/>
      <c r="H9" s="190"/>
      <c r="I9" s="190">
        <v>284</v>
      </c>
      <c r="J9" s="190">
        <v>252</v>
      </c>
      <c r="K9" s="190"/>
      <c r="L9" s="190"/>
      <c r="M9" s="190"/>
      <c r="N9" s="190">
        <v>364</v>
      </c>
      <c r="O9" s="190"/>
      <c r="P9" s="190"/>
      <c r="Q9" s="190">
        <v>292</v>
      </c>
      <c r="R9" s="190">
        <v>448</v>
      </c>
      <c r="S9" s="190"/>
      <c r="T9" s="190"/>
      <c r="U9" s="160">
        <f t="shared" si="1"/>
        <v>5</v>
      </c>
      <c r="V9" s="143">
        <f t="shared" si="2"/>
        <v>0</v>
      </c>
      <c r="W9" s="143">
        <f t="shared" si="3"/>
        <v>0</v>
      </c>
      <c r="X9" s="143">
        <f t="shared" si="4"/>
        <v>0</v>
      </c>
      <c r="Y9" s="143">
        <f t="shared" si="5"/>
        <v>144.84</v>
      </c>
      <c r="Z9" s="143">
        <f t="shared" si="6"/>
        <v>128.52000000000001</v>
      </c>
      <c r="AA9" s="143">
        <f t="shared" si="7"/>
        <v>0</v>
      </c>
      <c r="AB9" s="143">
        <f t="shared" si="8"/>
        <v>0</v>
      </c>
      <c r="AC9" s="143">
        <f t="shared" si="9"/>
        <v>0</v>
      </c>
      <c r="AD9" s="143">
        <f t="shared" si="10"/>
        <v>262.08</v>
      </c>
      <c r="AE9" s="143">
        <f t="shared" si="11"/>
        <v>0</v>
      </c>
      <c r="AF9" s="143">
        <f t="shared" si="12"/>
        <v>0</v>
      </c>
      <c r="AG9" s="143">
        <f t="shared" si="13"/>
        <v>271.56</v>
      </c>
      <c r="AH9" s="143">
        <f t="shared" si="14"/>
        <v>416.64000000000004</v>
      </c>
      <c r="AI9" s="143">
        <f t="shared" si="15"/>
        <v>0</v>
      </c>
      <c r="AJ9" s="143">
        <f t="shared" si="16"/>
        <v>0</v>
      </c>
      <c r="AK9" s="97">
        <f t="shared" ref="AK9:AK34" si="22">SUM(V9:AJ9)</f>
        <v>1223.6400000000001</v>
      </c>
      <c r="AL9" s="160">
        <f t="shared" si="17"/>
        <v>5</v>
      </c>
      <c r="AM9" s="45" t="str">
        <f t="shared" si="18"/>
        <v>JORGE MOTA</v>
      </c>
      <c r="AN9" s="46" t="str">
        <f t="shared" si="19"/>
        <v>GCC</v>
      </c>
      <c r="AO9" s="9">
        <v>4</v>
      </c>
    </row>
    <row r="10" spans="1:44" x14ac:dyDescent="0.2">
      <c r="A10" s="75">
        <f t="shared" si="20"/>
        <v>5</v>
      </c>
      <c r="B10" s="26" t="s">
        <v>532</v>
      </c>
      <c r="C10" s="61" t="s">
        <v>136</v>
      </c>
      <c r="D10" s="96">
        <v>42362</v>
      </c>
      <c r="E10" s="86" t="str">
        <f t="shared" si="21"/>
        <v>INF B</v>
      </c>
      <c r="F10" s="190"/>
      <c r="G10" s="190">
        <v>266</v>
      </c>
      <c r="H10" s="190"/>
      <c r="I10" s="190">
        <v>176</v>
      </c>
      <c r="J10" s="190"/>
      <c r="K10" s="190"/>
      <c r="L10" s="190">
        <v>238</v>
      </c>
      <c r="M10" s="190"/>
      <c r="N10" s="190"/>
      <c r="O10" s="190">
        <v>420</v>
      </c>
      <c r="P10" s="190">
        <v>264</v>
      </c>
      <c r="Q10" s="190"/>
      <c r="R10" s="190"/>
      <c r="S10" s="190">
        <v>106</v>
      </c>
      <c r="T10" s="190"/>
      <c r="U10" s="160">
        <f t="shared" si="1"/>
        <v>6</v>
      </c>
      <c r="V10" s="143">
        <f t="shared" si="2"/>
        <v>0</v>
      </c>
      <c r="W10" s="143">
        <f t="shared" si="3"/>
        <v>117.04</v>
      </c>
      <c r="X10" s="143">
        <f t="shared" si="4"/>
        <v>0</v>
      </c>
      <c r="Y10" s="143">
        <f t="shared" si="5"/>
        <v>89.76</v>
      </c>
      <c r="Z10" s="143">
        <f t="shared" si="6"/>
        <v>0</v>
      </c>
      <c r="AA10" s="143">
        <f t="shared" si="7"/>
        <v>0</v>
      </c>
      <c r="AB10" s="143">
        <f t="shared" si="8"/>
        <v>171.35999999999999</v>
      </c>
      <c r="AC10" s="143">
        <f t="shared" si="9"/>
        <v>0</v>
      </c>
      <c r="AD10" s="143">
        <f t="shared" si="10"/>
        <v>0</v>
      </c>
      <c r="AE10" s="143">
        <f t="shared" si="11"/>
        <v>331.8</v>
      </c>
      <c r="AF10" s="143">
        <f t="shared" si="12"/>
        <v>227.04</v>
      </c>
      <c r="AG10" s="143">
        <f t="shared" si="13"/>
        <v>0</v>
      </c>
      <c r="AH10" s="143">
        <f t="shared" si="14"/>
        <v>0</v>
      </c>
      <c r="AI10" s="143">
        <f t="shared" si="15"/>
        <v>106</v>
      </c>
      <c r="AJ10" s="233">
        <f t="shared" si="16"/>
        <v>0</v>
      </c>
      <c r="AK10" s="97">
        <f t="shared" si="22"/>
        <v>1043</v>
      </c>
      <c r="AL10" s="160">
        <f t="shared" si="17"/>
        <v>6</v>
      </c>
      <c r="AM10" s="45" t="str">
        <f t="shared" si="18"/>
        <v>RICARDO GEORGES</v>
      </c>
      <c r="AN10" s="46" t="str">
        <f t="shared" si="19"/>
        <v>SMCC</v>
      </c>
      <c r="AO10" s="9">
        <v>5</v>
      </c>
    </row>
    <row r="11" spans="1:44" x14ac:dyDescent="0.2">
      <c r="A11" s="75">
        <f t="shared" si="20"/>
        <v>6</v>
      </c>
      <c r="B11" s="26" t="s">
        <v>533</v>
      </c>
      <c r="C11" s="61" t="s">
        <v>113</v>
      </c>
      <c r="D11" s="96">
        <v>41997</v>
      </c>
      <c r="E11" s="86" t="str">
        <f t="shared" si="21"/>
        <v>INF B</v>
      </c>
      <c r="F11" s="190">
        <v>184</v>
      </c>
      <c r="G11" s="190"/>
      <c r="H11" s="190">
        <v>172</v>
      </c>
      <c r="I11" s="190">
        <v>48</v>
      </c>
      <c r="J11" s="190"/>
      <c r="K11" s="190"/>
      <c r="L11" s="190"/>
      <c r="M11" s="190"/>
      <c r="N11" s="190"/>
      <c r="O11" s="190">
        <v>124</v>
      </c>
      <c r="P11" s="190"/>
      <c r="Q11" s="190">
        <v>366</v>
      </c>
      <c r="R11" s="190">
        <v>200</v>
      </c>
      <c r="S11" s="190"/>
      <c r="T11" s="190"/>
      <c r="U11" s="160">
        <f t="shared" si="1"/>
        <v>6</v>
      </c>
      <c r="V11" s="143">
        <f t="shared" si="2"/>
        <v>68.08</v>
      </c>
      <c r="W11" s="143">
        <f t="shared" si="3"/>
        <v>0</v>
      </c>
      <c r="X11" s="143">
        <f t="shared" si="4"/>
        <v>75.680000000000007</v>
      </c>
      <c r="Y11" s="143">
        <f t="shared" si="5"/>
        <v>24.48</v>
      </c>
      <c r="Z11" s="143">
        <f t="shared" si="6"/>
        <v>0</v>
      </c>
      <c r="AA11" s="143">
        <f t="shared" si="7"/>
        <v>0</v>
      </c>
      <c r="AB11" s="143">
        <f t="shared" si="8"/>
        <v>0</v>
      </c>
      <c r="AC11" s="143">
        <f t="shared" si="9"/>
        <v>0</v>
      </c>
      <c r="AD11" s="143">
        <f t="shared" si="10"/>
        <v>0</v>
      </c>
      <c r="AE11" s="143">
        <f t="shared" si="11"/>
        <v>97.960000000000008</v>
      </c>
      <c r="AF11" s="143">
        <f t="shared" si="12"/>
        <v>0</v>
      </c>
      <c r="AG11" s="143">
        <f t="shared" si="13"/>
        <v>340.38</v>
      </c>
      <c r="AH11" s="143">
        <f t="shared" si="14"/>
        <v>186</v>
      </c>
      <c r="AI11" s="143">
        <f t="shared" si="15"/>
        <v>0</v>
      </c>
      <c r="AJ11" s="143">
        <f t="shared" si="16"/>
        <v>0</v>
      </c>
      <c r="AK11" s="135">
        <f t="shared" si="22"/>
        <v>792.57999999999993</v>
      </c>
      <c r="AL11" s="160">
        <f t="shared" si="17"/>
        <v>6</v>
      </c>
      <c r="AM11" s="45" t="str">
        <f t="shared" si="18"/>
        <v>JUAN BRICEÑO</v>
      </c>
      <c r="AN11" s="46" t="str">
        <f t="shared" si="19"/>
        <v>LCC</v>
      </c>
      <c r="AO11" s="9">
        <v>6</v>
      </c>
    </row>
    <row r="12" spans="1:44" x14ac:dyDescent="0.2">
      <c r="A12" s="75">
        <f t="shared" si="20"/>
        <v>7</v>
      </c>
      <c r="B12" s="26" t="s">
        <v>534</v>
      </c>
      <c r="C12" s="61" t="s">
        <v>113</v>
      </c>
      <c r="D12" s="96">
        <v>41640</v>
      </c>
      <c r="E12" s="86" t="str">
        <f t="shared" si="21"/>
        <v>INF B</v>
      </c>
      <c r="F12" s="190">
        <v>63</v>
      </c>
      <c r="G12" s="190"/>
      <c r="H12" s="190">
        <v>66</v>
      </c>
      <c r="I12" s="190"/>
      <c r="J12" s="190"/>
      <c r="K12" s="190"/>
      <c r="L12" s="190"/>
      <c r="M12" s="190"/>
      <c r="N12" s="190"/>
      <c r="O12" s="190">
        <v>216</v>
      </c>
      <c r="P12" s="190"/>
      <c r="Q12" s="190">
        <v>208</v>
      </c>
      <c r="R12" s="190">
        <v>124</v>
      </c>
      <c r="S12" s="190"/>
      <c r="T12" s="190"/>
      <c r="U12" s="160">
        <f t="shared" si="1"/>
        <v>5</v>
      </c>
      <c r="V12" s="143">
        <f t="shared" si="2"/>
        <v>23.31</v>
      </c>
      <c r="W12" s="143">
        <f t="shared" si="3"/>
        <v>0</v>
      </c>
      <c r="X12" s="143">
        <f t="shared" si="4"/>
        <v>29.04</v>
      </c>
      <c r="Y12" s="143">
        <f t="shared" si="5"/>
        <v>0</v>
      </c>
      <c r="Z12" s="143">
        <f t="shared" si="6"/>
        <v>0</v>
      </c>
      <c r="AA12" s="143">
        <f t="shared" si="7"/>
        <v>0</v>
      </c>
      <c r="AB12" s="143">
        <f t="shared" si="8"/>
        <v>0</v>
      </c>
      <c r="AC12" s="143">
        <f t="shared" si="9"/>
        <v>0</v>
      </c>
      <c r="AD12" s="143">
        <f t="shared" si="10"/>
        <v>0</v>
      </c>
      <c r="AE12" s="143">
        <f t="shared" si="11"/>
        <v>170.64000000000001</v>
      </c>
      <c r="AF12" s="143">
        <f t="shared" si="12"/>
        <v>0</v>
      </c>
      <c r="AG12" s="143">
        <f t="shared" si="13"/>
        <v>193.44</v>
      </c>
      <c r="AH12" s="143">
        <f t="shared" si="14"/>
        <v>115.32000000000001</v>
      </c>
      <c r="AI12" s="143">
        <f t="shared" si="15"/>
        <v>0</v>
      </c>
      <c r="AJ12" s="143">
        <f t="shared" si="16"/>
        <v>0</v>
      </c>
      <c r="AK12" s="135">
        <f t="shared" si="22"/>
        <v>531.75</v>
      </c>
      <c r="AL12" s="160">
        <f t="shared" si="17"/>
        <v>5</v>
      </c>
      <c r="AM12" s="45" t="str">
        <f t="shared" si="18"/>
        <v>JOSE PUIG</v>
      </c>
      <c r="AN12" s="46" t="str">
        <f t="shared" si="19"/>
        <v>LCC</v>
      </c>
      <c r="AO12" s="9">
        <v>7</v>
      </c>
    </row>
    <row r="13" spans="1:44" x14ac:dyDescent="0.2">
      <c r="A13" s="75">
        <f t="shared" si="20"/>
        <v>8</v>
      </c>
      <c r="B13" s="26" t="s">
        <v>535</v>
      </c>
      <c r="C13" s="61" t="s">
        <v>103</v>
      </c>
      <c r="D13" s="179">
        <v>41969</v>
      </c>
      <c r="E13" s="86" t="str">
        <f t="shared" si="21"/>
        <v>INF B</v>
      </c>
      <c r="F13" s="190">
        <v>21</v>
      </c>
      <c r="G13" s="190"/>
      <c r="H13" s="190">
        <v>24</v>
      </c>
      <c r="I13" s="190">
        <v>14.4</v>
      </c>
      <c r="J13" s="190"/>
      <c r="K13" s="190"/>
      <c r="L13" s="190"/>
      <c r="M13" s="190"/>
      <c r="N13" s="190">
        <v>48</v>
      </c>
      <c r="O13" s="190">
        <v>288</v>
      </c>
      <c r="P13" s="190"/>
      <c r="Q13" s="190">
        <v>19.2</v>
      </c>
      <c r="R13" s="190">
        <v>216</v>
      </c>
      <c r="S13" s="190"/>
      <c r="T13" s="190"/>
      <c r="U13" s="160">
        <f t="shared" si="1"/>
        <v>7</v>
      </c>
      <c r="V13" s="143">
        <f t="shared" si="2"/>
        <v>7.77</v>
      </c>
      <c r="W13" s="143">
        <f t="shared" si="3"/>
        <v>0</v>
      </c>
      <c r="X13" s="143">
        <f t="shared" si="4"/>
        <v>10.56</v>
      </c>
      <c r="Y13" s="143">
        <f t="shared" si="5"/>
        <v>7.3440000000000003</v>
      </c>
      <c r="Z13" s="143">
        <f t="shared" si="6"/>
        <v>0</v>
      </c>
      <c r="AA13" s="143">
        <f t="shared" si="7"/>
        <v>0</v>
      </c>
      <c r="AB13" s="143">
        <f t="shared" si="8"/>
        <v>0</v>
      </c>
      <c r="AC13" s="143">
        <f t="shared" si="9"/>
        <v>0</v>
      </c>
      <c r="AD13" s="143">
        <f t="shared" si="10"/>
        <v>34.56</v>
      </c>
      <c r="AE13" s="143">
        <f t="shared" si="11"/>
        <v>227.52</v>
      </c>
      <c r="AF13" s="143">
        <f t="shared" si="12"/>
        <v>0</v>
      </c>
      <c r="AG13" s="143">
        <f t="shared" si="13"/>
        <v>17.856000000000002</v>
      </c>
      <c r="AH13" s="143">
        <f t="shared" si="14"/>
        <v>200.88000000000002</v>
      </c>
      <c r="AI13" s="143">
        <f t="shared" si="15"/>
        <v>0</v>
      </c>
      <c r="AJ13" s="143">
        <f t="shared" si="16"/>
        <v>0</v>
      </c>
      <c r="AK13" s="97">
        <f t="shared" si="22"/>
        <v>506.49</v>
      </c>
      <c r="AL13" s="160">
        <f t="shared" si="17"/>
        <v>7</v>
      </c>
      <c r="AM13" s="45" t="str">
        <f t="shared" si="18"/>
        <v>FABIAN ORTEGA</v>
      </c>
      <c r="AN13" s="46" t="str">
        <f t="shared" si="19"/>
        <v>IZCC</v>
      </c>
      <c r="AO13" s="9">
        <v>8</v>
      </c>
    </row>
    <row r="14" spans="1:44" x14ac:dyDescent="0.2">
      <c r="A14" s="75">
        <f t="shared" si="20"/>
        <v>9</v>
      </c>
      <c r="B14" s="38" t="s">
        <v>536</v>
      </c>
      <c r="C14" s="64" t="s">
        <v>113</v>
      </c>
      <c r="D14" s="93">
        <v>42171</v>
      </c>
      <c r="E14" s="86" t="str">
        <f t="shared" si="21"/>
        <v>INF B</v>
      </c>
      <c r="F14" s="151"/>
      <c r="G14" s="151"/>
      <c r="H14" s="151"/>
      <c r="I14" s="151"/>
      <c r="J14" s="151"/>
      <c r="K14" s="151"/>
      <c r="L14" s="151"/>
      <c r="M14" s="151"/>
      <c r="N14" s="151">
        <v>152</v>
      </c>
      <c r="O14" s="151">
        <v>71.2</v>
      </c>
      <c r="P14" s="151"/>
      <c r="Q14" s="151">
        <v>24</v>
      </c>
      <c r="R14" s="151">
        <v>36</v>
      </c>
      <c r="S14" s="151"/>
      <c r="T14" s="151"/>
      <c r="U14" s="160">
        <f t="shared" si="1"/>
        <v>4</v>
      </c>
      <c r="V14" s="143">
        <f t="shared" si="2"/>
        <v>0</v>
      </c>
      <c r="W14" s="143">
        <f t="shared" si="3"/>
        <v>0</v>
      </c>
      <c r="X14" s="143">
        <f t="shared" si="4"/>
        <v>0</v>
      </c>
      <c r="Y14" s="143">
        <f t="shared" si="5"/>
        <v>0</v>
      </c>
      <c r="Z14" s="143">
        <f t="shared" si="6"/>
        <v>0</v>
      </c>
      <c r="AA14" s="143">
        <f t="shared" si="7"/>
        <v>0</v>
      </c>
      <c r="AB14" s="143">
        <f t="shared" si="8"/>
        <v>0</v>
      </c>
      <c r="AC14" s="143">
        <f t="shared" si="9"/>
        <v>0</v>
      </c>
      <c r="AD14" s="143">
        <f t="shared" si="10"/>
        <v>109.44</v>
      </c>
      <c r="AE14" s="143">
        <f t="shared" si="11"/>
        <v>56.248000000000005</v>
      </c>
      <c r="AF14" s="143">
        <f t="shared" si="12"/>
        <v>0</v>
      </c>
      <c r="AG14" s="143">
        <f t="shared" si="13"/>
        <v>22.32</v>
      </c>
      <c r="AH14" s="143">
        <f t="shared" si="14"/>
        <v>33.480000000000004</v>
      </c>
      <c r="AI14" s="143">
        <f t="shared" si="15"/>
        <v>0</v>
      </c>
      <c r="AJ14" s="143">
        <f t="shared" si="16"/>
        <v>0</v>
      </c>
      <c r="AK14" s="135">
        <f t="shared" si="22"/>
        <v>221.488</v>
      </c>
      <c r="AL14" s="160">
        <f t="shared" si="17"/>
        <v>4</v>
      </c>
      <c r="AM14" s="45" t="str">
        <f t="shared" si="18"/>
        <v>EMILIO BOSCHETTI</v>
      </c>
      <c r="AN14" s="46" t="str">
        <f t="shared" si="19"/>
        <v>LCC</v>
      </c>
      <c r="AO14" s="9">
        <v>9</v>
      </c>
    </row>
    <row r="15" spans="1:44" x14ac:dyDescent="0.2">
      <c r="A15" s="75">
        <f t="shared" si="20"/>
        <v>10</v>
      </c>
      <c r="B15" s="38" t="s">
        <v>537</v>
      </c>
      <c r="C15" s="64" t="s">
        <v>109</v>
      </c>
      <c r="D15" s="93">
        <v>42286</v>
      </c>
      <c r="E15" s="86" t="str">
        <f t="shared" si="21"/>
        <v>INF B</v>
      </c>
      <c r="F15" s="151">
        <v>52.5</v>
      </c>
      <c r="G15" s="151"/>
      <c r="H15" s="151"/>
      <c r="I15" s="151">
        <v>24</v>
      </c>
      <c r="J15" s="151"/>
      <c r="K15" s="151">
        <v>136</v>
      </c>
      <c r="L15" s="151"/>
      <c r="M15" s="151"/>
      <c r="N15" s="151">
        <v>90</v>
      </c>
      <c r="O15" s="151"/>
      <c r="P15" s="151"/>
      <c r="Q15" s="151"/>
      <c r="R15" s="151"/>
      <c r="S15" s="151">
        <v>48</v>
      </c>
      <c r="T15" s="151"/>
      <c r="U15" s="160">
        <f t="shared" si="1"/>
        <v>5</v>
      </c>
      <c r="V15" s="143">
        <f t="shared" si="2"/>
        <v>19.425000000000001</v>
      </c>
      <c r="W15" s="143">
        <f t="shared" si="3"/>
        <v>0</v>
      </c>
      <c r="X15" s="143">
        <f t="shared" si="4"/>
        <v>0</v>
      </c>
      <c r="Y15" s="143">
        <f t="shared" si="5"/>
        <v>12.24</v>
      </c>
      <c r="Z15" s="143">
        <f t="shared" si="6"/>
        <v>0</v>
      </c>
      <c r="AA15" s="143">
        <f t="shared" si="7"/>
        <v>69.36</v>
      </c>
      <c r="AB15" s="143">
        <f t="shared" si="8"/>
        <v>0</v>
      </c>
      <c r="AC15" s="143">
        <f t="shared" si="9"/>
        <v>0</v>
      </c>
      <c r="AD15" s="143">
        <f t="shared" si="10"/>
        <v>64.8</v>
      </c>
      <c r="AE15" s="143">
        <f t="shared" si="11"/>
        <v>0</v>
      </c>
      <c r="AF15" s="143">
        <f t="shared" si="12"/>
        <v>0</v>
      </c>
      <c r="AG15" s="143">
        <f t="shared" si="13"/>
        <v>0</v>
      </c>
      <c r="AH15" s="143">
        <f t="shared" si="14"/>
        <v>0</v>
      </c>
      <c r="AI15" s="143">
        <f t="shared" si="15"/>
        <v>48</v>
      </c>
      <c r="AJ15" s="233">
        <f t="shared" si="16"/>
        <v>0</v>
      </c>
      <c r="AK15" s="97">
        <f t="shared" si="22"/>
        <v>213.82499999999999</v>
      </c>
      <c r="AL15" s="160">
        <f t="shared" si="17"/>
        <v>5</v>
      </c>
      <c r="AM15" s="45" t="str">
        <f t="shared" si="18"/>
        <v>FRANCISCO TABLANTE</v>
      </c>
      <c r="AN15" s="46" t="str">
        <f t="shared" si="19"/>
        <v>VAGC</v>
      </c>
      <c r="AO15" s="9">
        <v>10</v>
      </c>
    </row>
    <row r="16" spans="1:44" x14ac:dyDescent="0.2">
      <c r="A16" s="66">
        <f t="shared" si="20"/>
        <v>11</v>
      </c>
      <c r="B16" s="38" t="s">
        <v>538</v>
      </c>
      <c r="C16" s="64" t="s">
        <v>142</v>
      </c>
      <c r="D16" s="93">
        <v>41647</v>
      </c>
      <c r="E16" s="86" t="str">
        <f t="shared" si="21"/>
        <v>INF B</v>
      </c>
      <c r="F16" s="151"/>
      <c r="G16" s="151">
        <v>52.5</v>
      </c>
      <c r="H16" s="151"/>
      <c r="I16" s="151"/>
      <c r="J16" s="151"/>
      <c r="K16" s="151"/>
      <c r="L16" s="151"/>
      <c r="M16" s="151"/>
      <c r="N16" s="151"/>
      <c r="O16" s="151"/>
      <c r="P16" s="151">
        <v>72.5</v>
      </c>
      <c r="Q16" s="151"/>
      <c r="R16" s="151"/>
      <c r="S16" s="151">
        <v>60</v>
      </c>
      <c r="T16" s="151"/>
      <c r="U16" s="160">
        <f t="shared" si="1"/>
        <v>3</v>
      </c>
      <c r="V16" s="143">
        <f t="shared" si="2"/>
        <v>0</v>
      </c>
      <c r="W16" s="143">
        <f t="shared" si="3"/>
        <v>23.1</v>
      </c>
      <c r="X16" s="143">
        <f t="shared" si="4"/>
        <v>0</v>
      </c>
      <c r="Y16" s="143">
        <f t="shared" si="5"/>
        <v>0</v>
      </c>
      <c r="Z16" s="143">
        <f t="shared" si="6"/>
        <v>0</v>
      </c>
      <c r="AA16" s="143">
        <f t="shared" si="7"/>
        <v>0</v>
      </c>
      <c r="AB16" s="143">
        <f t="shared" si="8"/>
        <v>0</v>
      </c>
      <c r="AC16" s="143">
        <f t="shared" si="9"/>
        <v>0</v>
      </c>
      <c r="AD16" s="143">
        <f t="shared" si="10"/>
        <v>0</v>
      </c>
      <c r="AE16" s="143">
        <f t="shared" si="11"/>
        <v>0</v>
      </c>
      <c r="AF16" s="143">
        <f t="shared" si="12"/>
        <v>62.35</v>
      </c>
      <c r="AG16" s="143">
        <f t="shared" si="13"/>
        <v>0</v>
      </c>
      <c r="AH16" s="143">
        <f t="shared" si="14"/>
        <v>0</v>
      </c>
      <c r="AI16" s="143">
        <f t="shared" si="15"/>
        <v>60</v>
      </c>
      <c r="AJ16" s="233">
        <f t="shared" si="16"/>
        <v>0</v>
      </c>
      <c r="AK16" s="97">
        <f t="shared" si="22"/>
        <v>145.44999999999999</v>
      </c>
      <c r="AL16" s="160">
        <f t="shared" si="17"/>
        <v>3</v>
      </c>
      <c r="AM16" s="45" t="str">
        <f t="shared" si="18"/>
        <v>MATEO ERRANTE</v>
      </c>
      <c r="AN16" s="46" t="str">
        <f t="shared" si="19"/>
        <v>LSGC</v>
      </c>
      <c r="AO16" s="9">
        <v>11</v>
      </c>
    </row>
    <row r="17" spans="1:41" x14ac:dyDescent="0.2">
      <c r="A17" s="66">
        <f t="shared" si="20"/>
        <v>12</v>
      </c>
      <c r="B17" s="38" t="s">
        <v>539</v>
      </c>
      <c r="C17" s="64" t="s">
        <v>109</v>
      </c>
      <c r="D17" s="93">
        <v>42235</v>
      </c>
      <c r="E17" s="86" t="str">
        <f t="shared" si="21"/>
        <v>INF B</v>
      </c>
      <c r="F17" s="151">
        <v>31.5</v>
      </c>
      <c r="G17" s="151"/>
      <c r="H17" s="151">
        <v>98</v>
      </c>
      <c r="I17" s="151">
        <v>19.2</v>
      </c>
      <c r="J17" s="151"/>
      <c r="K17" s="151"/>
      <c r="L17" s="151"/>
      <c r="M17" s="151"/>
      <c r="N17" s="151"/>
      <c r="O17" s="151"/>
      <c r="P17" s="151"/>
      <c r="Q17" s="151">
        <v>14.4</v>
      </c>
      <c r="R17" s="151"/>
      <c r="S17" s="151"/>
      <c r="T17" s="151"/>
      <c r="U17" s="160">
        <f t="shared" si="1"/>
        <v>4</v>
      </c>
      <c r="V17" s="144">
        <f t="shared" si="2"/>
        <v>11.654999999999999</v>
      </c>
      <c r="W17" s="144">
        <f t="shared" si="3"/>
        <v>0</v>
      </c>
      <c r="X17" s="144">
        <f t="shared" si="4"/>
        <v>43.12</v>
      </c>
      <c r="Y17" s="144">
        <f t="shared" si="5"/>
        <v>9.7919999999999998</v>
      </c>
      <c r="Z17" s="144">
        <f t="shared" si="6"/>
        <v>0</v>
      </c>
      <c r="AA17" s="144">
        <f t="shared" si="7"/>
        <v>0</v>
      </c>
      <c r="AB17" s="144">
        <f t="shared" si="8"/>
        <v>0</v>
      </c>
      <c r="AC17" s="144">
        <f t="shared" si="9"/>
        <v>0</v>
      </c>
      <c r="AD17" s="144">
        <f t="shared" si="10"/>
        <v>0</v>
      </c>
      <c r="AE17" s="144">
        <f t="shared" si="11"/>
        <v>0</v>
      </c>
      <c r="AF17" s="144">
        <f t="shared" si="12"/>
        <v>0</v>
      </c>
      <c r="AG17" s="144">
        <f t="shared" si="13"/>
        <v>13.392000000000001</v>
      </c>
      <c r="AH17" s="144">
        <f t="shared" si="14"/>
        <v>0</v>
      </c>
      <c r="AI17" s="144">
        <f t="shared" si="15"/>
        <v>0</v>
      </c>
      <c r="AJ17" s="144">
        <f t="shared" si="16"/>
        <v>0</v>
      </c>
      <c r="AK17" s="97">
        <f t="shared" si="22"/>
        <v>77.958999999999989</v>
      </c>
      <c r="AL17" s="160">
        <f t="shared" si="17"/>
        <v>4</v>
      </c>
      <c r="AM17" s="45" t="str">
        <f t="shared" si="18"/>
        <v>TONY HECHFE</v>
      </c>
      <c r="AN17" s="46" t="str">
        <f t="shared" si="19"/>
        <v>VAGC</v>
      </c>
      <c r="AO17" s="9">
        <v>12</v>
      </c>
    </row>
    <row r="18" spans="1:41" x14ac:dyDescent="0.2">
      <c r="A18" s="66">
        <f t="shared" si="20"/>
        <v>13</v>
      </c>
      <c r="B18" s="38" t="s">
        <v>540</v>
      </c>
      <c r="C18" s="64" t="s">
        <v>105</v>
      </c>
      <c r="D18" s="93">
        <v>41849</v>
      </c>
      <c r="E18" s="86" t="str">
        <f t="shared" si="21"/>
        <v>INF B</v>
      </c>
      <c r="F18" s="151"/>
      <c r="G18" s="151"/>
      <c r="H18" s="151"/>
      <c r="I18" s="151">
        <v>48</v>
      </c>
      <c r="J18" s="151">
        <v>24</v>
      </c>
      <c r="K18" s="151"/>
      <c r="L18" s="151"/>
      <c r="M18" s="151"/>
      <c r="N18" s="151"/>
      <c r="O18" s="151"/>
      <c r="P18" s="151"/>
      <c r="Q18" s="151"/>
      <c r="R18" s="151">
        <v>28.8</v>
      </c>
      <c r="S18" s="151"/>
      <c r="T18" s="151"/>
      <c r="U18" s="160">
        <f t="shared" si="1"/>
        <v>3</v>
      </c>
      <c r="V18" s="144">
        <f t="shared" si="2"/>
        <v>0</v>
      </c>
      <c r="W18" s="144">
        <f t="shared" si="3"/>
        <v>0</v>
      </c>
      <c r="X18" s="144">
        <f t="shared" si="4"/>
        <v>0</v>
      </c>
      <c r="Y18" s="144">
        <f t="shared" si="5"/>
        <v>24.48</v>
      </c>
      <c r="Z18" s="144">
        <f t="shared" si="6"/>
        <v>12.24</v>
      </c>
      <c r="AA18" s="144">
        <f t="shared" si="7"/>
        <v>0</v>
      </c>
      <c r="AB18" s="144">
        <f t="shared" si="8"/>
        <v>0</v>
      </c>
      <c r="AC18" s="144">
        <f t="shared" si="9"/>
        <v>0</v>
      </c>
      <c r="AD18" s="144">
        <f t="shared" si="10"/>
        <v>0</v>
      </c>
      <c r="AE18" s="144">
        <f t="shared" si="11"/>
        <v>0</v>
      </c>
      <c r="AF18" s="144">
        <f t="shared" si="12"/>
        <v>0</v>
      </c>
      <c r="AG18" s="144">
        <f t="shared" si="13"/>
        <v>0</v>
      </c>
      <c r="AH18" s="144">
        <f t="shared" si="14"/>
        <v>26.784000000000002</v>
      </c>
      <c r="AI18" s="144">
        <f t="shared" si="15"/>
        <v>0</v>
      </c>
      <c r="AJ18" s="144">
        <f t="shared" si="16"/>
        <v>0</v>
      </c>
      <c r="AK18" s="97">
        <f t="shared" si="22"/>
        <v>63.504000000000005</v>
      </c>
      <c r="AL18" s="160">
        <f t="shared" si="17"/>
        <v>3</v>
      </c>
      <c r="AM18" s="45" t="str">
        <f t="shared" si="18"/>
        <v>JUAN D CARRASCO</v>
      </c>
      <c r="AN18" s="46" t="str">
        <f t="shared" si="19"/>
        <v>GCC</v>
      </c>
      <c r="AO18" s="9">
        <v>13</v>
      </c>
    </row>
    <row r="19" spans="1:41" x14ac:dyDescent="0.2">
      <c r="A19" s="66">
        <f t="shared" si="20"/>
        <v>14</v>
      </c>
      <c r="B19" s="38" t="s">
        <v>541</v>
      </c>
      <c r="C19" s="64" t="s">
        <v>180</v>
      </c>
      <c r="D19" s="93">
        <v>42422</v>
      </c>
      <c r="E19" s="86" t="str">
        <f t="shared" si="21"/>
        <v>INF A</v>
      </c>
      <c r="F19" s="151"/>
      <c r="G19" s="151"/>
      <c r="H19" s="151"/>
      <c r="I19" s="151"/>
      <c r="J19" s="151"/>
      <c r="K19" s="151">
        <v>72</v>
      </c>
      <c r="L19" s="151"/>
      <c r="M19" s="151"/>
      <c r="N19" s="151"/>
      <c r="O19" s="151"/>
      <c r="P19" s="151"/>
      <c r="Q19" s="151"/>
      <c r="R19" s="151"/>
      <c r="S19" s="151"/>
      <c r="T19" s="151"/>
      <c r="U19" s="160">
        <f t="shared" si="1"/>
        <v>1</v>
      </c>
      <c r="V19" s="144">
        <f t="shared" si="2"/>
        <v>0</v>
      </c>
      <c r="W19" s="144">
        <f t="shared" si="3"/>
        <v>0</v>
      </c>
      <c r="X19" s="144">
        <f t="shared" si="4"/>
        <v>0</v>
      </c>
      <c r="Y19" s="144">
        <f t="shared" si="5"/>
        <v>0</v>
      </c>
      <c r="Z19" s="144">
        <f t="shared" si="6"/>
        <v>0</v>
      </c>
      <c r="AA19" s="144">
        <f t="shared" si="7"/>
        <v>36.72</v>
      </c>
      <c r="AB19" s="144">
        <f t="shared" si="8"/>
        <v>0</v>
      </c>
      <c r="AC19" s="144">
        <f t="shared" si="9"/>
        <v>0</v>
      </c>
      <c r="AD19" s="144">
        <f t="shared" si="10"/>
        <v>0</v>
      </c>
      <c r="AE19" s="144">
        <f t="shared" si="11"/>
        <v>0</v>
      </c>
      <c r="AF19" s="144">
        <f t="shared" si="12"/>
        <v>0</v>
      </c>
      <c r="AG19" s="144">
        <f t="shared" si="13"/>
        <v>0</v>
      </c>
      <c r="AH19" s="144">
        <f t="shared" si="14"/>
        <v>0</v>
      </c>
      <c r="AI19" s="144">
        <f t="shared" si="15"/>
        <v>0</v>
      </c>
      <c r="AJ19" s="144">
        <f t="shared" si="16"/>
        <v>0</v>
      </c>
      <c r="AK19" s="135">
        <f t="shared" si="22"/>
        <v>36.72</v>
      </c>
      <c r="AL19" s="160">
        <f t="shared" si="17"/>
        <v>1</v>
      </c>
      <c r="AM19" s="214" t="str">
        <f t="shared" si="18"/>
        <v>IVAN GOMEZ</v>
      </c>
      <c r="AN19" s="46" t="str">
        <f t="shared" si="19"/>
        <v>CGSV</v>
      </c>
      <c r="AO19" s="9">
        <v>14</v>
      </c>
    </row>
    <row r="20" spans="1:41" x14ac:dyDescent="0.2">
      <c r="A20" s="66">
        <f t="shared" si="20"/>
        <v>15</v>
      </c>
      <c r="B20" s="38" t="s">
        <v>126</v>
      </c>
      <c r="C20" s="64"/>
      <c r="D20" s="93"/>
      <c r="E20" s="6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>
        <v>36</v>
      </c>
      <c r="T20" s="151"/>
      <c r="U20" s="160">
        <f t="shared" si="1"/>
        <v>1</v>
      </c>
      <c r="V20" s="144">
        <f t="shared" ref="V20:AI25" si="23">+IF($B$5-V$5&lt;365/12,F20,IF($B$5-V$5&lt;365*2/12,F20*0.93,IF($B$5-V$5&lt;365*3/12,F20*0.86,IF($B$5-V$5&lt;365*4/12,F20*0.79,IF($B$5-V$5&lt;365*5/12,F20*0.72,IF($B$5-V$5&lt;365*6/12,F20*0.65,IF($B$5-V$5&lt;365*7/12,F20*0.58,IF($B$5-V$5&lt;365*8/12,F20*0.51,0))))))))+IF($B$5-V$5&gt;365,0,IF($B$5-V$5&gt;365*11/12,F20*0.23,IF($B$5-V$5&gt;365*10/12,F20*0.3,IF($B$5-V$5&gt;365*9/12,F20*0.37,IF($B$5-V$5&gt;365*8/12,F20*0.44,0)))))</f>
        <v>0</v>
      </c>
      <c r="W20" s="144">
        <f t="shared" si="23"/>
        <v>0</v>
      </c>
      <c r="X20" s="144">
        <f t="shared" si="23"/>
        <v>0</v>
      </c>
      <c r="Y20" s="144">
        <f t="shared" si="23"/>
        <v>0</v>
      </c>
      <c r="Z20" s="144">
        <f t="shared" si="23"/>
        <v>0</v>
      </c>
      <c r="AA20" s="144">
        <f t="shared" si="23"/>
        <v>0</v>
      </c>
      <c r="AB20" s="144">
        <f t="shared" si="23"/>
        <v>0</v>
      </c>
      <c r="AC20" s="144">
        <f t="shared" si="23"/>
        <v>0</v>
      </c>
      <c r="AD20" s="144">
        <f t="shared" si="23"/>
        <v>0</v>
      </c>
      <c r="AE20" s="144">
        <f t="shared" si="23"/>
        <v>0</v>
      </c>
      <c r="AF20" s="144">
        <f t="shared" si="23"/>
        <v>0</v>
      </c>
      <c r="AG20" s="144">
        <f t="shared" si="23"/>
        <v>0</v>
      </c>
      <c r="AH20" s="144">
        <f t="shared" si="23"/>
        <v>0</v>
      </c>
      <c r="AI20" s="144">
        <f t="shared" si="23"/>
        <v>36</v>
      </c>
      <c r="AJ20" s="144">
        <f>+IF($B$5-AJ$5&lt;365/12,Q20,IF($B$5-AJ$5&lt;365*2/12,Q20*0.93,IF($B$5-AJ$5&lt;365*3/12,Q20*0.86,IF($B$5-AJ$5&lt;365*4/12,Q20*0.79,IF($B$5-AJ$5&lt;365*5/12,Q20*0.72,IF($B$5-AJ$5&lt;365*6/12,Q20*0.65,IF($B$5-AJ$5&lt;365*7/12,Q20*0.58,IF($B$5-AJ$5&lt;365*8/12,Q20*0.51,0))))))))+IF($B$5-AJ$5&gt;365,0,IF($B$5-AJ$5&gt;365*11/12,Q20*0.23,IF($B$5-AJ$5&gt;365*10/12,Q20*0.3,IF($B$5-AJ$5&gt;365*9/12,Q20*0.37,IF($B$5-AJ$5&gt;365*8/12,Q20*0.44,0)))))</f>
        <v>0</v>
      </c>
      <c r="AK20" s="97">
        <f t="shared" si="22"/>
        <v>36</v>
      </c>
      <c r="AL20" s="160">
        <f t="shared" si="17"/>
        <v>1</v>
      </c>
      <c r="AM20" s="214" t="str">
        <f t="shared" si="18"/>
        <v>DIEGO GARCIA</v>
      </c>
      <c r="AN20" s="46">
        <f t="shared" si="19"/>
        <v>0</v>
      </c>
      <c r="AO20" s="9">
        <v>15</v>
      </c>
    </row>
    <row r="21" spans="1:41" x14ac:dyDescent="0.2">
      <c r="A21" s="66">
        <f t="shared" si="20"/>
        <v>16</v>
      </c>
      <c r="B21" s="38" t="s">
        <v>542</v>
      </c>
      <c r="C21" s="64" t="s">
        <v>122</v>
      </c>
      <c r="D21" s="93">
        <v>42339</v>
      </c>
      <c r="E21" s="86" t="str">
        <f>IF(($A$4-D21)/365.25&gt;18,"",IF(($A$4-D21)/365.25&gt;15,"JUV",IF(($A$4-D21)/365.25&gt;13,"PJUV",IF(($A$4-D21)/365.25&gt;11,"INF D",IF(($A$4-D21)/365.25&gt;9,"INF C",IF(($A$4-D21)/365.25&gt;7,"INF B","INF A"))))))</f>
        <v>INF B</v>
      </c>
      <c r="F21" s="151"/>
      <c r="G21" s="151"/>
      <c r="H21" s="151">
        <v>19.600000000000001</v>
      </c>
      <c r="I21" s="151"/>
      <c r="J21" s="151"/>
      <c r="K21" s="151">
        <v>48</v>
      </c>
      <c r="L21" s="151"/>
      <c r="M21" s="151"/>
      <c r="N21" s="151"/>
      <c r="O21" s="151"/>
      <c r="P21" s="151"/>
      <c r="Q21" s="151"/>
      <c r="R21" s="151"/>
      <c r="S21" s="151"/>
      <c r="T21" s="151"/>
      <c r="U21" s="160">
        <f t="shared" si="1"/>
        <v>2</v>
      </c>
      <c r="V21" s="144">
        <f t="shared" si="23"/>
        <v>0</v>
      </c>
      <c r="W21" s="144">
        <f t="shared" si="23"/>
        <v>0</v>
      </c>
      <c r="X21" s="144">
        <f t="shared" si="23"/>
        <v>8.6240000000000006</v>
      </c>
      <c r="Y21" s="144">
        <f t="shared" si="23"/>
        <v>0</v>
      </c>
      <c r="Z21" s="144">
        <f t="shared" si="23"/>
        <v>0</v>
      </c>
      <c r="AA21" s="144">
        <f t="shared" si="23"/>
        <v>24.48</v>
      </c>
      <c r="AB21" s="144">
        <f t="shared" si="23"/>
        <v>0</v>
      </c>
      <c r="AC21" s="144">
        <f t="shared" si="23"/>
        <v>0</v>
      </c>
      <c r="AD21" s="144">
        <f t="shared" si="23"/>
        <v>0</v>
      </c>
      <c r="AE21" s="144">
        <f t="shared" si="23"/>
        <v>0</v>
      </c>
      <c r="AF21" s="144">
        <f t="shared" si="23"/>
        <v>0</v>
      </c>
      <c r="AG21" s="144">
        <f t="shared" si="23"/>
        <v>0</v>
      </c>
      <c r="AH21" s="144">
        <f t="shared" si="23"/>
        <v>0</v>
      </c>
      <c r="AI21" s="144">
        <f t="shared" si="23"/>
        <v>0</v>
      </c>
      <c r="AJ21" s="144">
        <f>+IF($B$5-AJ$5&lt;365/12,T21,IF($B$5-AJ$5&lt;365*2/12,T21*0.93,IF($B$5-AJ$5&lt;365*3/12,T21*0.86,IF($B$5-AJ$5&lt;365*4/12,T21*0.79,IF($B$5-AJ$5&lt;365*5/12,T21*0.72,IF($B$5-AJ$5&lt;365*6/12,T21*0.65,IF($B$5-AJ$5&lt;365*7/12,T21*0.58,IF($B$5-AJ$5&lt;365*8/12,T21*0.51,0))))))))+IF($B$5-AJ$5&gt;365,0,IF($B$5-AJ$5&gt;365*11/12,T21*0.23,IF($B$5-AJ$5&gt;365*10/12,T21*0.3,IF($B$5-AJ$5&gt;365*9/12,T21*0.37,IF($B$5-AJ$5&gt;365*8/12,T21*0.44,0)))))</f>
        <v>0</v>
      </c>
      <c r="AK21" s="97">
        <f t="shared" si="22"/>
        <v>33.103999999999999</v>
      </c>
      <c r="AL21" s="160">
        <f t="shared" si="17"/>
        <v>2</v>
      </c>
      <c r="AM21" s="214" t="str">
        <f t="shared" si="18"/>
        <v>FABIO BOTAZZOLI</v>
      </c>
      <c r="AN21" s="46" t="str">
        <f t="shared" si="19"/>
        <v>JGC</v>
      </c>
      <c r="AO21" s="9">
        <v>16</v>
      </c>
    </row>
    <row r="22" spans="1:41" x14ac:dyDescent="0.2">
      <c r="A22" s="66">
        <f t="shared" si="20"/>
        <v>17</v>
      </c>
      <c r="B22" s="38" t="s">
        <v>543</v>
      </c>
      <c r="C22" s="64"/>
      <c r="D22" s="128"/>
      <c r="E22" s="86"/>
      <c r="F22" s="151"/>
      <c r="G22" s="151"/>
      <c r="H22" s="151">
        <v>19.2</v>
      </c>
      <c r="I22" s="151"/>
      <c r="J22" s="151">
        <v>48</v>
      </c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60">
        <f t="shared" si="1"/>
        <v>2</v>
      </c>
      <c r="V22" s="144">
        <f t="shared" si="23"/>
        <v>0</v>
      </c>
      <c r="W22" s="144">
        <f t="shared" si="23"/>
        <v>0</v>
      </c>
      <c r="X22" s="144">
        <f t="shared" si="23"/>
        <v>8.4480000000000004</v>
      </c>
      <c r="Y22" s="144">
        <f t="shared" si="23"/>
        <v>0</v>
      </c>
      <c r="Z22" s="144">
        <f t="shared" si="23"/>
        <v>24.48</v>
      </c>
      <c r="AA22" s="144">
        <f t="shared" si="23"/>
        <v>0</v>
      </c>
      <c r="AB22" s="144">
        <f t="shared" si="23"/>
        <v>0</v>
      </c>
      <c r="AC22" s="144">
        <f t="shared" si="23"/>
        <v>0</v>
      </c>
      <c r="AD22" s="144">
        <f t="shared" si="23"/>
        <v>0</v>
      </c>
      <c r="AE22" s="144">
        <f t="shared" si="23"/>
        <v>0</v>
      </c>
      <c r="AF22" s="144">
        <f t="shared" si="23"/>
        <v>0</v>
      </c>
      <c r="AG22" s="144">
        <f t="shared" si="23"/>
        <v>0</v>
      </c>
      <c r="AH22" s="144">
        <f t="shared" si="23"/>
        <v>0</v>
      </c>
      <c r="AI22" s="144">
        <f t="shared" si="23"/>
        <v>0</v>
      </c>
      <c r="AJ22" s="144">
        <f>+IF($B$5-AJ$5&lt;365/12,T22,IF($B$5-AJ$5&lt;365*2/12,T22*0.93,IF($B$5-AJ$5&lt;365*3/12,T22*0.86,IF($B$5-AJ$5&lt;365*4/12,T22*0.79,IF($B$5-AJ$5&lt;365*5/12,T22*0.72,IF($B$5-AJ$5&lt;365*6/12,T22*0.65,IF($B$5-AJ$5&lt;365*7/12,T22*0.58,IF($B$5-AJ$5&lt;365*8/12,T22*0.51,0))))))))+IF($B$5-AJ$5&gt;365,0,IF($B$5-AJ$5&gt;365*11/12,T22*0.23,IF($B$5-AJ$5&gt;365*10/12,T22*0.3,IF($B$5-AJ$5&gt;365*9/12,T22*0.37,IF($B$5-AJ$5&gt;365*8/12,T22*0.44,0)))))</f>
        <v>0</v>
      </c>
      <c r="AK22" s="97">
        <f t="shared" si="22"/>
        <v>32.927999999999997</v>
      </c>
      <c r="AL22" s="160">
        <f t="shared" si="17"/>
        <v>2</v>
      </c>
      <c r="AM22" s="214" t="str">
        <f t="shared" si="18"/>
        <v>LEONARDO MARTIN</v>
      </c>
      <c r="AN22" s="46">
        <f t="shared" si="19"/>
        <v>0</v>
      </c>
      <c r="AO22" s="9">
        <v>17</v>
      </c>
    </row>
    <row r="23" spans="1:41" x14ac:dyDescent="0.2">
      <c r="A23" s="66">
        <f t="shared" si="20"/>
        <v>18</v>
      </c>
      <c r="B23" s="38" t="s">
        <v>544</v>
      </c>
      <c r="C23" s="64" t="s">
        <v>122</v>
      </c>
      <c r="D23" s="93">
        <v>42171</v>
      </c>
      <c r="E23" s="86" t="str">
        <f>IF(($A$4-D23)/365.25&gt;18,"",IF(($A$4-D23)/365.25&gt;15,"JUV",IF(($A$4-D23)/365.25&gt;13,"PJUV",IF(($A$4-D23)/365.25&gt;11,"INF D",IF(($A$4-D23)/365.25&gt;9,"INF C",IF(($A$4-D23)/365.25&gt;7,"INF B","INF A"))))))</f>
        <v>INF B</v>
      </c>
      <c r="F23" s="151"/>
      <c r="G23" s="151"/>
      <c r="H23" s="151"/>
      <c r="I23" s="151"/>
      <c r="J23" s="151"/>
      <c r="K23" s="151">
        <v>60</v>
      </c>
      <c r="L23" s="151"/>
      <c r="M23" s="151"/>
      <c r="N23" s="151"/>
      <c r="O23" s="151"/>
      <c r="P23" s="151"/>
      <c r="Q23" s="151"/>
      <c r="R23" s="151"/>
      <c r="S23" s="151"/>
      <c r="T23" s="151"/>
      <c r="U23" s="160">
        <f t="shared" si="1"/>
        <v>1</v>
      </c>
      <c r="V23" s="144">
        <f t="shared" si="23"/>
        <v>0</v>
      </c>
      <c r="W23" s="144">
        <f t="shared" si="23"/>
        <v>0</v>
      </c>
      <c r="X23" s="144">
        <f t="shared" si="23"/>
        <v>0</v>
      </c>
      <c r="Y23" s="144">
        <f t="shared" si="23"/>
        <v>0</v>
      </c>
      <c r="Z23" s="144">
        <f t="shared" si="23"/>
        <v>0</v>
      </c>
      <c r="AA23" s="144">
        <f t="shared" si="23"/>
        <v>30.6</v>
      </c>
      <c r="AB23" s="144">
        <f t="shared" si="23"/>
        <v>0</v>
      </c>
      <c r="AC23" s="144">
        <f t="shared" si="23"/>
        <v>0</v>
      </c>
      <c r="AD23" s="144">
        <f t="shared" si="23"/>
        <v>0</v>
      </c>
      <c r="AE23" s="144">
        <f t="shared" si="23"/>
        <v>0</v>
      </c>
      <c r="AF23" s="144">
        <f t="shared" si="23"/>
        <v>0</v>
      </c>
      <c r="AG23" s="144">
        <f t="shared" si="23"/>
        <v>0</v>
      </c>
      <c r="AH23" s="144">
        <f t="shared" si="23"/>
        <v>0</v>
      </c>
      <c r="AI23" s="144">
        <f t="shared" si="23"/>
        <v>0</v>
      </c>
      <c r="AJ23" s="168">
        <f>+IF($B$5-AJ$5&lt;365/12,T23,IF($B$5-AJ$5&lt;365*2/12,T23*0.93,IF($B$5-AJ$5&lt;365*3/12,T23*0.86,IF($B$5-AJ$5&lt;365*4/12,T23*0.79,IF($B$5-AJ$5&lt;365*5/12,T23*0.72,IF($B$5-AJ$5&lt;365*6/12,T23*0.65,IF($B$5-AJ$5&lt;365*7/12,T23*0.58,IF($B$5-AJ$5&lt;365*8/12,T23*0.51,0))))))))+IF($B$5-AJ$5&gt;365,0,IF($B$5-AJ$5&gt;365*11/12,T23*0.23,IF($B$5-AJ$5&gt;365*10/12,T23*0.3,IF($B$5-AJ$5&gt;365*9/12,T23*0.37,IF($B$5-AJ$5&gt;365*8/12,T23*0.44,0)))))</f>
        <v>0</v>
      </c>
      <c r="AK23" s="97">
        <f t="shared" si="22"/>
        <v>30.6</v>
      </c>
      <c r="AL23" s="160">
        <f t="shared" si="17"/>
        <v>1</v>
      </c>
      <c r="AM23" s="214" t="str">
        <f t="shared" si="18"/>
        <v>EMILIO BOTAZZOLI</v>
      </c>
      <c r="AN23" s="46" t="str">
        <f t="shared" si="19"/>
        <v>JGC</v>
      </c>
      <c r="AO23" s="9">
        <v>18</v>
      </c>
    </row>
    <row r="24" spans="1:41" x14ac:dyDescent="0.2">
      <c r="A24" s="66">
        <f t="shared" si="20"/>
        <v>19</v>
      </c>
      <c r="B24" s="38" t="s">
        <v>545</v>
      </c>
      <c r="C24" s="64" t="s">
        <v>103</v>
      </c>
      <c r="D24" s="93">
        <v>41901</v>
      </c>
      <c r="E24" s="86" t="str">
        <f>IF(($A$4-D24)/365.25&gt;18,"",IF(($A$4-D24)/365.25&gt;15,"JUV",IF(($A$4-D24)/365.25&gt;13,"PJUV",IF(($A$4-D24)/365.25&gt;11,"INF D",IF(($A$4-D24)/365.25&gt;9,"INF C",IF(($A$4-D24)/365.25&gt;7,"INF B","INF A"))))))</f>
        <v>INF B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>
        <v>38.4</v>
      </c>
      <c r="P24" s="151"/>
      <c r="Q24" s="151"/>
      <c r="R24" s="151"/>
      <c r="S24" s="151"/>
      <c r="T24" s="151"/>
      <c r="U24" s="160">
        <f t="shared" si="1"/>
        <v>1</v>
      </c>
      <c r="V24" s="144">
        <f t="shared" si="23"/>
        <v>0</v>
      </c>
      <c r="W24" s="144">
        <f t="shared" si="23"/>
        <v>0</v>
      </c>
      <c r="X24" s="144">
        <f t="shared" si="23"/>
        <v>0</v>
      </c>
      <c r="Y24" s="144">
        <f t="shared" si="23"/>
        <v>0</v>
      </c>
      <c r="Z24" s="144">
        <f t="shared" si="23"/>
        <v>0</v>
      </c>
      <c r="AA24" s="144">
        <f t="shared" si="23"/>
        <v>0</v>
      </c>
      <c r="AB24" s="144">
        <f t="shared" si="23"/>
        <v>0</v>
      </c>
      <c r="AC24" s="144">
        <f t="shared" si="23"/>
        <v>0</v>
      </c>
      <c r="AD24" s="144">
        <f t="shared" si="23"/>
        <v>0</v>
      </c>
      <c r="AE24" s="144">
        <f t="shared" si="23"/>
        <v>30.335999999999999</v>
      </c>
      <c r="AF24" s="144">
        <f t="shared" si="23"/>
        <v>0</v>
      </c>
      <c r="AG24" s="144">
        <f t="shared" si="23"/>
        <v>0</v>
      </c>
      <c r="AH24" s="144">
        <f t="shared" si="23"/>
        <v>0</v>
      </c>
      <c r="AI24" s="144">
        <f t="shared" si="23"/>
        <v>0</v>
      </c>
      <c r="AJ24" s="144">
        <f>+IF($B$5-AJ$5&lt;365/12,T24,IF($B$5-AJ$5&lt;365*2/12,T24*0.93,IF($B$5-AJ$5&lt;365*3/12,T24*0.86,IF($B$5-AJ$5&lt;365*4/12,T24*0.79,IF($B$5-AJ$5&lt;365*5/12,T24*0.72,IF($B$5-AJ$5&lt;365*6/12,T24*0.65,IF($B$5-AJ$5&lt;365*7/12,T24*0.58,IF($B$5-AJ$5&lt;365*8/12,T24*0.51,0))))))))+IF($B$5-AJ$5&gt;365,0,IF($B$5-AJ$5&gt;365*11/12,T24*0.23,IF($B$5-AJ$5&gt;365*10/12,T24*0.3,IF($B$5-AJ$5&gt;365*9/12,T24*0.37,IF($B$5-AJ$5&gt;365*8/12,T24*0.44,0)))))</f>
        <v>0</v>
      </c>
      <c r="AK24" s="97">
        <f t="shared" si="22"/>
        <v>30.335999999999999</v>
      </c>
      <c r="AL24" s="160">
        <f t="shared" si="17"/>
        <v>1</v>
      </c>
      <c r="AM24" s="214" t="str">
        <f t="shared" si="18"/>
        <v>DIEGO A DUGARTE</v>
      </c>
      <c r="AN24" s="46" t="str">
        <f t="shared" si="19"/>
        <v>IZCC</v>
      </c>
      <c r="AO24" s="9">
        <v>19</v>
      </c>
    </row>
    <row r="25" spans="1:41" x14ac:dyDescent="0.2">
      <c r="A25" s="66">
        <f t="shared" si="20"/>
        <v>20</v>
      </c>
      <c r="B25" s="38" t="s">
        <v>480</v>
      </c>
      <c r="C25" s="64"/>
      <c r="D25" s="93">
        <v>41907</v>
      </c>
      <c r="E25" s="61" t="str">
        <f>IF(($A$4-D25)/365.25&gt;18,"",IF(($A$4-D25)/365.25&gt;15,"JUV",IF(($A$4-D25)/365.25&gt;13,"PJUV",IF(($A$4-D25)/365.25&gt;11,"INF D",IF(($A$4-D25)/365.25&gt;9,"INF C",IF(($A$4-D25)/365.25&gt;7,"INF B","INF A"))))))</f>
        <v>INF B</v>
      </c>
      <c r="F25" s="151"/>
      <c r="G25" s="151"/>
      <c r="H25" s="151"/>
      <c r="I25" s="151"/>
      <c r="J25" s="151">
        <v>19.2</v>
      </c>
      <c r="K25" s="151"/>
      <c r="L25" s="151"/>
      <c r="M25" s="151"/>
      <c r="N25" s="151"/>
      <c r="O25" s="151"/>
      <c r="P25" s="151"/>
      <c r="Q25" s="151">
        <v>6</v>
      </c>
      <c r="R25" s="151"/>
      <c r="S25" s="151"/>
      <c r="T25" s="151"/>
      <c r="U25" s="160">
        <f t="shared" si="1"/>
        <v>2</v>
      </c>
      <c r="V25" s="144">
        <f t="shared" si="23"/>
        <v>0</v>
      </c>
      <c r="W25" s="144">
        <f t="shared" si="23"/>
        <v>0</v>
      </c>
      <c r="X25" s="144">
        <f t="shared" si="23"/>
        <v>0</v>
      </c>
      <c r="Y25" s="144">
        <f t="shared" si="23"/>
        <v>0</v>
      </c>
      <c r="Z25" s="144">
        <f t="shared" si="23"/>
        <v>9.7919999999999998</v>
      </c>
      <c r="AA25" s="144">
        <f t="shared" si="23"/>
        <v>0</v>
      </c>
      <c r="AB25" s="144">
        <f t="shared" si="23"/>
        <v>0</v>
      </c>
      <c r="AC25" s="144">
        <f t="shared" si="23"/>
        <v>0</v>
      </c>
      <c r="AD25" s="144">
        <f t="shared" si="23"/>
        <v>0</v>
      </c>
      <c r="AE25" s="144">
        <f t="shared" si="23"/>
        <v>0</v>
      </c>
      <c r="AF25" s="144">
        <f t="shared" si="23"/>
        <v>0</v>
      </c>
      <c r="AG25" s="144">
        <f t="shared" si="23"/>
        <v>5.58</v>
      </c>
      <c r="AH25" s="144">
        <f t="shared" si="23"/>
        <v>0</v>
      </c>
      <c r="AI25" s="144">
        <f t="shared" si="23"/>
        <v>0</v>
      </c>
      <c r="AJ25" s="144">
        <f>+IF($B$5-AJ$5&lt;365/12,Q25,IF($B$5-AJ$5&lt;365*2/12,Q25*0.93,IF($B$5-AJ$5&lt;365*3/12,Q25*0.86,IF($B$5-AJ$5&lt;365*4/12,Q25*0.79,IF($B$5-AJ$5&lt;365*5/12,Q25*0.72,IF($B$5-AJ$5&lt;365*6/12,Q25*0.65,IF($B$5-AJ$5&lt;365*7/12,Q25*0.58,IF($B$5-AJ$5&lt;365*8/12,Q25*0.51,0))))))))+IF($B$5-AJ$5&gt;365,0,IF($B$5-AJ$5&gt;365*11/12,Q25*0.23,IF($B$5-AJ$5&gt;365*10/12,Q25*0.3,IF($B$5-AJ$5&gt;365*9/12,Q25*0.37,IF($B$5-AJ$5&gt;365*8/12,Q25*0.44,0)))))</f>
        <v>0</v>
      </c>
      <c r="AK25" s="97">
        <f t="shared" si="22"/>
        <v>15.372</v>
      </c>
      <c r="AL25" s="160">
        <f t="shared" si="17"/>
        <v>2</v>
      </c>
      <c r="AM25" s="214" t="str">
        <f t="shared" si="18"/>
        <v>LORENZO SORGI MAWAD</v>
      </c>
      <c r="AN25" s="46">
        <f t="shared" si="19"/>
        <v>0</v>
      </c>
      <c r="AO25" s="9">
        <v>20</v>
      </c>
    </row>
    <row r="26" spans="1:41" x14ac:dyDescent="0.2">
      <c r="A26" s="66">
        <f t="shared" si="20"/>
        <v>21</v>
      </c>
      <c r="B26" s="38" t="s">
        <v>547</v>
      </c>
      <c r="C26" s="64"/>
      <c r="D26" s="93"/>
      <c r="E26" s="64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>
        <v>14.4</v>
      </c>
      <c r="S26" s="151"/>
      <c r="T26" s="151"/>
      <c r="U26" s="160">
        <f t="shared" si="1"/>
        <v>1</v>
      </c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>
        <f t="shared" ref="AH26:AH34" si="24">+IF($B$5-AH$5&lt;365/12,R26,IF($B$5-AH$5&lt;365*2/12,R26*0.93,IF($B$5-AH$5&lt;365*3/12,R26*0.86,IF($B$5-AH$5&lt;365*4/12,R26*0.79,IF($B$5-AH$5&lt;365*5/12,R26*0.72,IF($B$5-AH$5&lt;365*6/12,R26*0.65,IF($B$5-AH$5&lt;365*7/12,R26*0.58,IF($B$5-AH$5&lt;365*8/12,R26*0.51,0))))))))+IF($B$5-AH$5&gt;365,0,IF($B$5-AH$5&gt;365*11/12,R26*0.23,IF($B$5-AH$5&gt;365*10/12,R26*0.3,IF($B$5-AH$5&gt;365*9/12,R26*0.37,IF($B$5-AH$5&gt;365*8/12,R26*0.44,0)))))</f>
        <v>13.392000000000001</v>
      </c>
      <c r="AI26" s="144">
        <f t="shared" ref="AI26:AI34" si="25">+IF($B$5-AI$5&lt;365/12,S26,IF($B$5-AI$5&lt;365*2/12,S26*0.93,IF($B$5-AI$5&lt;365*3/12,S26*0.86,IF($B$5-AI$5&lt;365*4/12,S26*0.79,IF($B$5-AI$5&lt;365*5/12,S26*0.72,IF($B$5-AI$5&lt;365*6/12,S26*0.65,IF($B$5-AI$5&lt;365*7/12,S26*0.58,IF($B$5-AI$5&lt;365*8/12,S26*0.51,0))))))))+IF($B$5-AI$5&gt;365,0,IF($B$5-AI$5&gt;365*11/12,S26*0.23,IF($B$5-AI$5&gt;365*10/12,S26*0.3,IF($B$5-AI$5&gt;365*9/12,S26*0.37,IF($B$5-AI$5&gt;365*8/12,S26*0.44,0)))))</f>
        <v>0</v>
      </c>
      <c r="AJ26" s="144"/>
      <c r="AK26" s="97">
        <f t="shared" si="22"/>
        <v>13.392000000000001</v>
      </c>
      <c r="AL26" s="160">
        <f t="shared" si="17"/>
        <v>1</v>
      </c>
      <c r="AM26" s="214" t="str">
        <f t="shared" si="18"/>
        <v>FABIO DE SANTOLO</v>
      </c>
      <c r="AN26" s="46">
        <f t="shared" si="19"/>
        <v>0</v>
      </c>
      <c r="AO26" s="9">
        <v>21</v>
      </c>
    </row>
    <row r="27" spans="1:41" x14ac:dyDescent="0.2">
      <c r="A27" s="66"/>
      <c r="B27" s="38" t="s">
        <v>546</v>
      </c>
      <c r="C27" s="64" t="s">
        <v>122</v>
      </c>
      <c r="D27" s="93">
        <v>42201</v>
      </c>
      <c r="E27" s="64" t="str">
        <f>IF(($A$4-D27)/365.25&gt;18,"",IF(($A$4-D27)/365.25&gt;15,"JUV",IF(($A$4-D27)/365.25&gt;13,"PJUV",IF(($A$4-D27)/365.25&gt;11,"INF D",IF(($A$4-D27)/365.25&gt;9,"INF C",IF(($A$4-D27)/365.25&gt;7,"INF B","INF A"))))))</f>
        <v>INF B</v>
      </c>
      <c r="F27" s="151">
        <v>16.8</v>
      </c>
      <c r="G27" s="151"/>
      <c r="H27" s="151">
        <v>14.4</v>
      </c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60">
        <f t="shared" si="1"/>
        <v>2</v>
      </c>
      <c r="V27" s="144">
        <f t="shared" ref="V27:AG28" si="26">+IF($B$5-V$5&lt;365/12,F27,IF($B$5-V$5&lt;365*2/12,F27*0.93,IF($B$5-V$5&lt;365*3/12,F27*0.86,IF($B$5-V$5&lt;365*4/12,F27*0.79,IF($B$5-V$5&lt;365*5/12,F27*0.72,IF($B$5-V$5&lt;365*6/12,F27*0.65,IF($B$5-V$5&lt;365*7/12,F27*0.58,IF($B$5-V$5&lt;365*8/12,F27*0.51,0))))))))+IF($B$5-V$5&gt;365,0,IF($B$5-V$5&gt;365*11/12,F27*0.23,IF($B$5-V$5&gt;365*10/12,F27*0.3,IF($B$5-V$5&gt;365*9/12,F27*0.37,IF($B$5-V$5&gt;365*8/12,F27*0.44,0)))))</f>
        <v>6.2160000000000002</v>
      </c>
      <c r="W27" s="144">
        <f t="shared" si="26"/>
        <v>0</v>
      </c>
      <c r="X27" s="144">
        <f t="shared" si="26"/>
        <v>6.3360000000000003</v>
      </c>
      <c r="Y27" s="144">
        <f t="shared" si="26"/>
        <v>0</v>
      </c>
      <c r="Z27" s="144">
        <f t="shared" si="26"/>
        <v>0</v>
      </c>
      <c r="AA27" s="144">
        <f t="shared" si="26"/>
        <v>0</v>
      </c>
      <c r="AB27" s="144">
        <f t="shared" si="26"/>
        <v>0</v>
      </c>
      <c r="AC27" s="144">
        <f t="shared" si="26"/>
        <v>0</v>
      </c>
      <c r="AD27" s="144">
        <f t="shared" si="26"/>
        <v>0</v>
      </c>
      <c r="AE27" s="144">
        <f t="shared" si="26"/>
        <v>0</v>
      </c>
      <c r="AF27" s="144">
        <f t="shared" si="26"/>
        <v>0</v>
      </c>
      <c r="AG27" s="144">
        <f t="shared" si="26"/>
        <v>0</v>
      </c>
      <c r="AH27" s="144">
        <f t="shared" si="24"/>
        <v>0</v>
      </c>
      <c r="AI27" s="144">
        <f t="shared" si="25"/>
        <v>0</v>
      </c>
      <c r="AJ27" s="144">
        <f>+IF($B$5-AJ$5&lt;365/12,T27,IF($B$5-AJ$5&lt;365*2/12,T27*0.93,IF($B$5-AJ$5&lt;365*3/12,T27*0.86,IF($B$5-AJ$5&lt;365*4/12,T27*0.79,IF($B$5-AJ$5&lt;365*5/12,T27*0.72,IF($B$5-AJ$5&lt;365*6/12,T27*0.65,IF($B$5-AJ$5&lt;365*7/12,T27*0.58,IF($B$5-AJ$5&lt;365*8/12,T27*0.51,0))))))))+IF($B$5-AJ$5&gt;365,0,IF($B$5-AJ$5&gt;365*11/12,T27*0.23,IF($B$5-AJ$5&gt;365*10/12,T27*0.3,IF($B$5-AJ$5&gt;365*9/12,T27*0.37,IF($B$5-AJ$5&gt;365*8/12,T27*0.44,0)))))</f>
        <v>0</v>
      </c>
      <c r="AK27" s="97">
        <f t="shared" si="22"/>
        <v>12.552</v>
      </c>
      <c r="AL27" s="160">
        <f t="shared" si="17"/>
        <v>2</v>
      </c>
      <c r="AM27" s="214" t="str">
        <f t="shared" si="18"/>
        <v>JAMES MORALES</v>
      </c>
      <c r="AN27" s="46" t="str">
        <f t="shared" si="19"/>
        <v>JGC</v>
      </c>
      <c r="AO27" s="9"/>
    </row>
    <row r="28" spans="1:41" x14ac:dyDescent="0.2">
      <c r="A28" s="66"/>
      <c r="B28" s="38" t="s">
        <v>548</v>
      </c>
      <c r="C28" s="64"/>
      <c r="D28" s="93"/>
      <c r="E28" s="64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>
        <v>9.6</v>
      </c>
      <c r="R28" s="151"/>
      <c r="S28" s="151"/>
      <c r="T28" s="151"/>
      <c r="U28" s="160">
        <f t="shared" si="1"/>
        <v>1</v>
      </c>
      <c r="V28" s="144">
        <f t="shared" si="26"/>
        <v>0</v>
      </c>
      <c r="W28" s="144">
        <f t="shared" si="26"/>
        <v>0</v>
      </c>
      <c r="X28" s="144">
        <f t="shared" si="26"/>
        <v>0</v>
      </c>
      <c r="Y28" s="144">
        <f t="shared" si="26"/>
        <v>0</v>
      </c>
      <c r="Z28" s="144">
        <f t="shared" si="26"/>
        <v>0</v>
      </c>
      <c r="AA28" s="144">
        <f t="shared" si="26"/>
        <v>0</v>
      </c>
      <c r="AB28" s="144">
        <f t="shared" si="26"/>
        <v>0</v>
      </c>
      <c r="AC28" s="144">
        <f t="shared" si="26"/>
        <v>0</v>
      </c>
      <c r="AD28" s="144">
        <f t="shared" si="26"/>
        <v>0</v>
      </c>
      <c r="AE28" s="144">
        <f t="shared" si="26"/>
        <v>0</v>
      </c>
      <c r="AF28" s="144">
        <f t="shared" si="26"/>
        <v>0</v>
      </c>
      <c r="AG28" s="144">
        <f t="shared" si="26"/>
        <v>8.9280000000000008</v>
      </c>
      <c r="AH28" s="144">
        <f t="shared" si="24"/>
        <v>0</v>
      </c>
      <c r="AI28" s="144">
        <f t="shared" si="25"/>
        <v>0</v>
      </c>
      <c r="AJ28" s="144">
        <f>+IF($B$5-AJ$5&lt;365/12,Q28,IF($B$5-AJ$5&lt;365*2/12,Q28*0.93,IF($B$5-AJ$5&lt;365*3/12,Q28*0.86,IF($B$5-AJ$5&lt;365*4/12,Q28*0.79,IF($B$5-AJ$5&lt;365*5/12,Q28*0.72,IF($B$5-AJ$5&lt;365*6/12,Q28*0.65,IF($B$5-AJ$5&lt;365*7/12,Q28*0.58,IF($B$5-AJ$5&lt;365*8/12,Q28*0.51,0))))))))+IF($B$5-AJ$5&gt;365,0,IF($B$5-AJ$5&gt;365*11/12,Q28*0.23,IF($B$5-AJ$5&gt;365*10/12,Q28*0.3,IF($B$5-AJ$5&gt;365*9/12,Q28*0.37,IF($B$5-AJ$5&gt;365*8/12,Q28*0.44,0)))))</f>
        <v>0</v>
      </c>
      <c r="AK28" s="97">
        <f t="shared" si="22"/>
        <v>8.9280000000000008</v>
      </c>
      <c r="AL28" s="160">
        <f t="shared" si="17"/>
        <v>1</v>
      </c>
      <c r="AM28" s="214" t="str">
        <f t="shared" ref="AM28:AM39" si="27">+B28</f>
        <v>JUAN GUILLERMO DUGARTE</v>
      </c>
      <c r="AN28" s="46"/>
      <c r="AO28" s="9"/>
    </row>
    <row r="29" spans="1:41" x14ac:dyDescent="0.2">
      <c r="A29" s="66"/>
      <c r="B29" s="38" t="s">
        <v>549</v>
      </c>
      <c r="C29" s="64"/>
      <c r="D29" s="93"/>
      <c r="E29" s="64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>
        <v>9</v>
      </c>
      <c r="S29" s="151"/>
      <c r="T29" s="151"/>
      <c r="U29" s="160">
        <f t="shared" si="1"/>
        <v>1</v>
      </c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>
        <f t="shared" si="24"/>
        <v>8.370000000000001</v>
      </c>
      <c r="AI29" s="144">
        <f t="shared" si="25"/>
        <v>0</v>
      </c>
      <c r="AJ29" s="144"/>
      <c r="AK29" s="97">
        <f t="shared" si="22"/>
        <v>8.370000000000001</v>
      </c>
      <c r="AL29" s="160">
        <f t="shared" si="17"/>
        <v>1</v>
      </c>
      <c r="AM29" s="214" t="str">
        <f t="shared" si="27"/>
        <v>AGUSTIN  D ONGHIA</v>
      </c>
      <c r="AN29" s="46"/>
      <c r="AO29" s="9"/>
    </row>
    <row r="30" spans="1:41" x14ac:dyDescent="0.2">
      <c r="A30" s="66"/>
      <c r="B30" s="38" t="s">
        <v>550</v>
      </c>
      <c r="C30" s="64"/>
      <c r="D30" s="93"/>
      <c r="E30" s="64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>
        <v>7.2</v>
      </c>
      <c r="R30" s="151"/>
      <c r="S30" s="151"/>
      <c r="T30" s="151"/>
      <c r="U30" s="160">
        <f t="shared" si="1"/>
        <v>1</v>
      </c>
      <c r="V30" s="144">
        <f t="shared" ref="V30:AG31" si="28">+IF($B$5-V$5&lt;365/12,F30,IF($B$5-V$5&lt;365*2/12,F30*0.93,IF($B$5-V$5&lt;365*3/12,F30*0.86,IF($B$5-V$5&lt;365*4/12,F30*0.79,IF($B$5-V$5&lt;365*5/12,F30*0.72,IF($B$5-V$5&lt;365*6/12,F30*0.65,IF($B$5-V$5&lt;365*7/12,F30*0.58,IF($B$5-V$5&lt;365*8/12,F30*0.51,0))))))))+IF($B$5-V$5&gt;365,0,IF($B$5-V$5&gt;365*11/12,F30*0.23,IF($B$5-V$5&gt;365*10/12,F30*0.3,IF($B$5-V$5&gt;365*9/12,F30*0.37,IF($B$5-V$5&gt;365*8/12,F30*0.44,0)))))</f>
        <v>0</v>
      </c>
      <c r="W30" s="144">
        <f t="shared" si="28"/>
        <v>0</v>
      </c>
      <c r="X30" s="144">
        <f t="shared" si="28"/>
        <v>0</v>
      </c>
      <c r="Y30" s="144">
        <f t="shared" si="28"/>
        <v>0</v>
      </c>
      <c r="Z30" s="144">
        <f t="shared" si="28"/>
        <v>0</v>
      </c>
      <c r="AA30" s="144">
        <f t="shared" si="28"/>
        <v>0</v>
      </c>
      <c r="AB30" s="144">
        <f t="shared" si="28"/>
        <v>0</v>
      </c>
      <c r="AC30" s="144">
        <f t="shared" si="28"/>
        <v>0</v>
      </c>
      <c r="AD30" s="144">
        <f t="shared" si="28"/>
        <v>0</v>
      </c>
      <c r="AE30" s="144">
        <f t="shared" si="28"/>
        <v>0</v>
      </c>
      <c r="AF30" s="144">
        <f t="shared" si="28"/>
        <v>0</v>
      </c>
      <c r="AG30" s="144">
        <f t="shared" si="28"/>
        <v>6.6960000000000006</v>
      </c>
      <c r="AH30" s="144">
        <f t="shared" si="24"/>
        <v>0</v>
      </c>
      <c r="AI30" s="144">
        <f t="shared" si="25"/>
        <v>0</v>
      </c>
      <c r="AJ30" s="144">
        <f>+IF($B$5-AJ$5&lt;365/12,Q30,IF($B$5-AJ$5&lt;365*2/12,Q30*0.93,IF($B$5-AJ$5&lt;365*3/12,Q30*0.86,IF($B$5-AJ$5&lt;365*4/12,Q30*0.79,IF($B$5-AJ$5&lt;365*5/12,Q30*0.72,IF($B$5-AJ$5&lt;365*6/12,Q30*0.65,IF($B$5-AJ$5&lt;365*7/12,Q30*0.58,IF($B$5-AJ$5&lt;365*8/12,Q30*0.51,0))))))))+IF($B$5-AJ$5&gt;365,0,IF($B$5-AJ$5&gt;365*11/12,Q30*0.23,IF($B$5-AJ$5&gt;365*10/12,Q30*0.3,IF($B$5-AJ$5&gt;365*9/12,Q30*0.37,IF($B$5-AJ$5&gt;365*8/12,Q30*0.44,0)))))</f>
        <v>0</v>
      </c>
      <c r="AK30" s="97">
        <f t="shared" si="22"/>
        <v>6.6960000000000006</v>
      </c>
      <c r="AL30" s="160">
        <f t="shared" si="17"/>
        <v>1</v>
      </c>
      <c r="AM30" s="214" t="str">
        <f t="shared" si="27"/>
        <v>DIEGO I OROPEZA</v>
      </c>
      <c r="AN30" s="46"/>
      <c r="AO30" s="9"/>
    </row>
    <row r="31" spans="1:41" x14ac:dyDescent="0.2">
      <c r="A31" s="66"/>
      <c r="B31" s="38" t="s">
        <v>551</v>
      </c>
      <c r="C31" s="64" t="s">
        <v>105</v>
      </c>
      <c r="D31" s="93">
        <v>41707</v>
      </c>
      <c r="E31" s="369" t="str">
        <f>IF(($A$4-D31)/365.25&gt;18,"",IF(($A$4-D31)/365.25&gt;15,"JUV",IF(($A$4-D31)/365.25&gt;13,"PJUV",IF(($A$4-D31)/365.25&gt;11,"INF D",IF(($A$4-D31)/365.25&gt;9,"INF C",IF(($A$4-D31)/365.25&gt;7,"INF B","INF A"))))))</f>
        <v>INF B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>
        <v>7.2</v>
      </c>
      <c r="S31" s="151"/>
      <c r="T31" s="151"/>
      <c r="U31" s="160">
        <f t="shared" si="1"/>
        <v>1</v>
      </c>
      <c r="V31" s="144">
        <f t="shared" si="28"/>
        <v>0</v>
      </c>
      <c r="W31" s="144">
        <f t="shared" si="28"/>
        <v>0</v>
      </c>
      <c r="X31" s="144">
        <f t="shared" si="28"/>
        <v>0</v>
      </c>
      <c r="Y31" s="144">
        <f t="shared" si="28"/>
        <v>0</v>
      </c>
      <c r="Z31" s="144">
        <f t="shared" si="28"/>
        <v>0</v>
      </c>
      <c r="AA31" s="144">
        <f t="shared" si="28"/>
        <v>0</v>
      </c>
      <c r="AB31" s="144">
        <f t="shared" si="28"/>
        <v>0</v>
      </c>
      <c r="AC31" s="144">
        <f t="shared" si="28"/>
        <v>0</v>
      </c>
      <c r="AD31" s="144">
        <f t="shared" si="28"/>
        <v>0</v>
      </c>
      <c r="AE31" s="144">
        <f t="shared" si="28"/>
        <v>0</v>
      </c>
      <c r="AF31" s="144">
        <f t="shared" si="28"/>
        <v>0</v>
      </c>
      <c r="AG31" s="144">
        <f t="shared" si="28"/>
        <v>0</v>
      </c>
      <c r="AH31" s="144">
        <f t="shared" si="24"/>
        <v>6.6960000000000006</v>
      </c>
      <c r="AI31" s="144">
        <f t="shared" si="25"/>
        <v>0</v>
      </c>
      <c r="AJ31" s="168">
        <f>+IF($B$5-AJ$5&lt;365/12,Q31,IF($B$5-AJ$5&lt;365*2/12,Q31*0.93,IF($B$5-AJ$5&lt;365*3/12,Q31*0.86,IF($B$5-AJ$5&lt;365*4/12,Q31*0.79,IF($B$5-AJ$5&lt;365*5/12,Q31*0.72,IF($B$5-AJ$5&lt;365*6/12,Q31*0.65,IF($B$5-AJ$5&lt;365*7/12,Q31*0.58,IF($B$5-AJ$5&lt;365*8/12,Q31*0.51,0))))))))+IF($B$5-AJ$5&gt;365,0,IF($B$5-AJ$5&gt;365*11/12,Q31*0.23,IF($B$5-AJ$5&gt;365*10/12,Q31*0.3,IF($B$5-AJ$5&gt;365*9/12,Q31*0.37,IF($B$5-AJ$5&gt;365*8/12,Q31*0.44,0)))))</f>
        <v>0</v>
      </c>
      <c r="AK31" s="97">
        <f t="shared" si="22"/>
        <v>6.6960000000000006</v>
      </c>
      <c r="AL31" s="160">
        <f t="shared" si="17"/>
        <v>1</v>
      </c>
      <c r="AM31" s="214" t="str">
        <f t="shared" si="27"/>
        <v>MARIO A MAYA</v>
      </c>
      <c r="AN31" s="46"/>
      <c r="AO31" s="9"/>
    </row>
    <row r="32" spans="1:41" x14ac:dyDescent="0.2">
      <c r="A32" s="66"/>
      <c r="B32" s="38" t="s">
        <v>552</v>
      </c>
      <c r="C32" s="64"/>
      <c r="D32" s="93"/>
      <c r="E32" s="64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>
        <v>5.4</v>
      </c>
      <c r="S32" s="151"/>
      <c r="T32" s="151"/>
      <c r="U32" s="160">
        <f t="shared" si="1"/>
        <v>1</v>
      </c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>
        <f t="shared" si="24"/>
        <v>5.0220000000000002</v>
      </c>
      <c r="AI32" s="144">
        <f t="shared" si="25"/>
        <v>0</v>
      </c>
      <c r="AJ32" s="144"/>
      <c r="AK32" s="97">
        <f t="shared" si="22"/>
        <v>5.0220000000000002</v>
      </c>
      <c r="AL32" s="160">
        <f t="shared" si="17"/>
        <v>1</v>
      </c>
      <c r="AM32" s="214" t="str">
        <f t="shared" si="27"/>
        <v>FELIPE NORIEGA</v>
      </c>
      <c r="AN32" s="46"/>
      <c r="AO32" s="9"/>
    </row>
    <row r="33" spans="1:41" x14ac:dyDescent="0.2">
      <c r="A33" s="66"/>
      <c r="B33" s="38" t="s">
        <v>553</v>
      </c>
      <c r="C33" s="64"/>
      <c r="D33" s="93"/>
      <c r="E33" s="64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>
        <v>3.6</v>
      </c>
      <c r="S33" s="151"/>
      <c r="T33" s="151"/>
      <c r="U33" s="160">
        <f t="shared" si="1"/>
        <v>1</v>
      </c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>
        <f t="shared" si="24"/>
        <v>3.3480000000000003</v>
      </c>
      <c r="AI33" s="144">
        <f t="shared" si="25"/>
        <v>0</v>
      </c>
      <c r="AJ33" s="144"/>
      <c r="AK33" s="97">
        <f t="shared" si="22"/>
        <v>3.3480000000000003</v>
      </c>
      <c r="AL33" s="160">
        <f t="shared" si="17"/>
        <v>1</v>
      </c>
      <c r="AM33" s="214" t="str">
        <f t="shared" si="27"/>
        <v>MOHAMED HUSSEIN</v>
      </c>
      <c r="AN33" s="46"/>
      <c r="AO33" s="9"/>
    </row>
    <row r="34" spans="1:41" x14ac:dyDescent="0.2">
      <c r="A34" s="66"/>
      <c r="B34" s="38" t="s">
        <v>554</v>
      </c>
      <c r="C34" s="64"/>
      <c r="D34" s="93"/>
      <c r="E34" s="64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>
        <v>1.8</v>
      </c>
      <c r="S34" s="151"/>
      <c r="T34" s="151"/>
      <c r="U34" s="160">
        <f t="shared" si="1"/>
        <v>1</v>
      </c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>
        <f t="shared" si="24"/>
        <v>1.6740000000000002</v>
      </c>
      <c r="AI34" s="144">
        <f t="shared" si="25"/>
        <v>0</v>
      </c>
      <c r="AJ34" s="144"/>
      <c r="AK34" s="97">
        <f t="shared" si="22"/>
        <v>1.6740000000000002</v>
      </c>
      <c r="AL34" s="160">
        <f t="shared" si="17"/>
        <v>1</v>
      </c>
      <c r="AM34" s="214" t="str">
        <f t="shared" si="27"/>
        <v>JOAQUIN HUSSEIN</v>
      </c>
      <c r="AN34" s="46"/>
      <c r="AO34" s="9"/>
    </row>
    <row r="35" spans="1:41" x14ac:dyDescent="0.2">
      <c r="A35" s="66"/>
      <c r="B35" s="38" t="s">
        <v>555</v>
      </c>
      <c r="C35" s="64" t="s">
        <v>109</v>
      </c>
      <c r="D35" s="93">
        <v>41730</v>
      </c>
      <c r="E35" s="369" t="str">
        <f>IF(($A$4-D35)/365.25&gt;18,"",IF(($A$4-D35)/365.25&gt;15,"JUV",IF(($A$4-D35)/365.25&gt;13,"PJUV",IF(($A$4-D35)/365.25&gt;11,"INF D",IF(($A$4-D35)/365.25&gt;9,"INF C",IF(($A$4-D35)/365.25&gt;7,"INF B","INF A"))))))</f>
        <v>INF B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60">
        <f t="shared" ref="U35:U39" si="29">COUNT(E35:T35)</f>
        <v>0</v>
      </c>
      <c r="V35" s="144">
        <f t="shared" ref="V35:AG39" si="30">+IF($B$5-V$5&lt;365/12,F35,IF($B$5-V$5&lt;365*2/12,F35*0.93,IF($B$5-V$5&lt;365*3/12,F35*0.86,IF($B$5-V$5&lt;365*4/12,F35*0.79,IF($B$5-V$5&lt;365*5/12,F35*0.72,IF($B$5-V$5&lt;365*6/12,F35*0.65,IF($B$5-V$5&lt;365*7/12,F35*0.58,IF($B$5-V$5&lt;365*8/12,F35*0.51,0))))))))+IF($B$5-V$5&gt;365,0,IF($B$5-V$5&gt;365*11/12,F35*0.23,IF($B$5-V$5&gt;365*10/12,F35*0.3,IF($B$5-V$5&gt;365*9/12,F35*0.37,IF($B$5-V$5&gt;365*8/12,F35*0.44,0)))))</f>
        <v>0</v>
      </c>
      <c r="W35" s="144">
        <f t="shared" si="30"/>
        <v>0</v>
      </c>
      <c r="X35" s="144">
        <f t="shared" si="30"/>
        <v>0</v>
      </c>
      <c r="Y35" s="144">
        <f t="shared" si="30"/>
        <v>0</v>
      </c>
      <c r="Z35" s="144">
        <f t="shared" si="30"/>
        <v>0</v>
      </c>
      <c r="AA35" s="144">
        <f t="shared" si="30"/>
        <v>0</v>
      </c>
      <c r="AB35" s="144">
        <f t="shared" si="30"/>
        <v>0</v>
      </c>
      <c r="AC35" s="144">
        <f t="shared" si="30"/>
        <v>0</v>
      </c>
      <c r="AD35" s="144">
        <f t="shared" si="30"/>
        <v>0</v>
      </c>
      <c r="AE35" s="144">
        <f t="shared" si="30"/>
        <v>0</v>
      </c>
      <c r="AF35" s="144">
        <f t="shared" si="30"/>
        <v>0</v>
      </c>
      <c r="AG35" s="144">
        <f t="shared" si="30"/>
        <v>0</v>
      </c>
      <c r="AH35" s="144">
        <f t="shared" ref="AH35:AH39" si="31">+IF($B$5-AH$5&lt;365/12,R35,IF($B$5-AH$5&lt;365*2/12,R35*0.93,IF($B$5-AH$5&lt;365*3/12,R35*0.86,IF($B$5-AH$5&lt;365*4/12,R35*0.79,IF($B$5-AH$5&lt;365*5/12,R35*0.72,IF($B$5-AH$5&lt;365*6/12,R35*0.65,IF($B$5-AH$5&lt;365*7/12,R35*0.58,IF($B$5-AH$5&lt;365*8/12,R35*0.51,0))))))))+IF($B$5-AH$5&gt;365,0,IF($B$5-AH$5&gt;365*11/12,R35*0.23,IF($B$5-AH$5&gt;365*10/12,R35*0.3,IF($B$5-AH$5&gt;365*9/12,R35*0.37,IF($B$5-AH$5&gt;365*8/12,R35*0.44,0)))))</f>
        <v>0</v>
      </c>
      <c r="AI35" s="144">
        <f t="shared" ref="AI35:AI39" si="32">+IF($B$5-AI$5&lt;365/12,S35,IF($B$5-AI$5&lt;365*2/12,S35*0.93,IF($B$5-AI$5&lt;365*3/12,S35*0.86,IF($B$5-AI$5&lt;365*4/12,S35*0.79,IF($B$5-AI$5&lt;365*5/12,S35*0.72,IF($B$5-AI$5&lt;365*6/12,S35*0.65,IF($B$5-AI$5&lt;365*7/12,S35*0.58,IF($B$5-AI$5&lt;365*8/12,S35*0.51,0))))))))+IF($B$5-AI$5&gt;365,0,IF($B$5-AI$5&gt;365*11/12,S35*0.23,IF($B$5-AI$5&gt;365*10/12,S35*0.3,IF($B$5-AI$5&gt;365*9/12,S35*0.37,IF($B$5-AI$5&gt;365*8/12,S35*0.44,0)))))</f>
        <v>0</v>
      </c>
      <c r="AJ35" s="144">
        <f>+IF($B$5-AJ$5&lt;365/12,Q35,IF($B$5-AJ$5&lt;365*2/12,Q35*0.93,IF($B$5-AJ$5&lt;365*3/12,Q35*0.86,IF($B$5-AJ$5&lt;365*4/12,Q35*0.79,IF($B$5-AJ$5&lt;365*5/12,Q35*0.72,IF($B$5-AJ$5&lt;365*6/12,Q35*0.65,IF($B$5-AJ$5&lt;365*7/12,Q35*0.58,IF($B$5-AJ$5&lt;365*8/12,Q35*0.51,0))))))))+IF($B$5-AJ$5&gt;365,0,IF($B$5-AJ$5&gt;365*11/12,Q35*0.23,IF($B$5-AJ$5&gt;365*10/12,Q35*0.3,IF($B$5-AJ$5&gt;365*9/12,Q35*0.37,IF($B$5-AJ$5&gt;365*8/12,Q35*0.44,0)))))</f>
        <v>0</v>
      </c>
      <c r="AK35" s="97">
        <f t="shared" ref="AK35:AK39" si="33">SUM(V35:AJ35)</f>
        <v>0</v>
      </c>
      <c r="AL35" s="160">
        <f t="shared" ref="AL35:AL39" si="34">+U35</f>
        <v>0</v>
      </c>
      <c r="AM35" s="214" t="str">
        <f t="shared" si="27"/>
        <v>GABRIEL GRUSZKA</v>
      </c>
      <c r="AN35" s="46"/>
      <c r="AO35" s="9"/>
    </row>
    <row r="36" spans="1:41" x14ac:dyDescent="0.2">
      <c r="A36" s="66"/>
      <c r="B36" s="38" t="s">
        <v>556</v>
      </c>
      <c r="C36" s="64" t="s">
        <v>113</v>
      </c>
      <c r="D36" s="93">
        <v>41899</v>
      </c>
      <c r="E36" s="369" t="str">
        <f>IF(($A$4-D36)/365.25&gt;18,"",IF(($A$4-D36)/365.25&gt;15,"JUV",IF(($A$4-D36)/365.25&gt;13,"PJUV",IF(($A$4-D36)/365.25&gt;11,"INF D",IF(($A$4-D36)/365.25&gt;9,"INF C",IF(($A$4-D36)/365.25&gt;7,"INF B","INF A"))))))</f>
        <v>INF B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60">
        <f t="shared" si="29"/>
        <v>0</v>
      </c>
      <c r="V36" s="144">
        <f t="shared" si="30"/>
        <v>0</v>
      </c>
      <c r="W36" s="144">
        <f t="shared" si="30"/>
        <v>0</v>
      </c>
      <c r="X36" s="144">
        <f t="shared" si="30"/>
        <v>0</v>
      </c>
      <c r="Y36" s="144">
        <f t="shared" si="30"/>
        <v>0</v>
      </c>
      <c r="Z36" s="144">
        <f t="shared" si="30"/>
        <v>0</v>
      </c>
      <c r="AA36" s="144">
        <f t="shared" si="30"/>
        <v>0</v>
      </c>
      <c r="AB36" s="144">
        <f t="shared" si="30"/>
        <v>0</v>
      </c>
      <c r="AC36" s="144">
        <f t="shared" si="30"/>
        <v>0</v>
      </c>
      <c r="AD36" s="144">
        <f t="shared" si="30"/>
        <v>0</v>
      </c>
      <c r="AE36" s="144">
        <f t="shared" si="30"/>
        <v>0</v>
      </c>
      <c r="AF36" s="144">
        <f t="shared" si="30"/>
        <v>0</v>
      </c>
      <c r="AG36" s="144">
        <f t="shared" si="30"/>
        <v>0</v>
      </c>
      <c r="AH36" s="144">
        <f t="shared" si="31"/>
        <v>0</v>
      </c>
      <c r="AI36" s="144">
        <f t="shared" si="32"/>
        <v>0</v>
      </c>
      <c r="AJ36" s="144">
        <f>+IF($B$5-AJ$5&lt;365/12,Q36,IF($B$5-AJ$5&lt;365*2/12,Q36*0.93,IF($B$5-AJ$5&lt;365*3/12,Q36*0.86,IF($B$5-AJ$5&lt;365*4/12,Q36*0.79,IF($B$5-AJ$5&lt;365*5/12,Q36*0.72,IF($B$5-AJ$5&lt;365*6/12,Q36*0.65,IF($B$5-AJ$5&lt;365*7/12,Q36*0.58,IF($B$5-AJ$5&lt;365*8/12,Q36*0.51,0))))))))+IF($B$5-AJ$5&gt;365,0,IF($B$5-AJ$5&gt;365*11/12,Q36*0.23,IF($B$5-AJ$5&gt;365*10/12,Q36*0.3,IF($B$5-AJ$5&gt;365*9/12,Q36*0.37,IF($B$5-AJ$5&gt;365*8/12,Q36*0.44,0)))))</f>
        <v>0</v>
      </c>
      <c r="AK36" s="97">
        <f t="shared" si="33"/>
        <v>0</v>
      </c>
      <c r="AL36" s="160">
        <f t="shared" si="34"/>
        <v>0</v>
      </c>
      <c r="AM36" s="214" t="str">
        <f t="shared" si="27"/>
        <v>IGNACIO CICHELLA</v>
      </c>
      <c r="AN36" s="46" t="str">
        <f>+C36</f>
        <v>LCC</v>
      </c>
      <c r="AO36" s="9"/>
    </row>
    <row r="37" spans="1:41" x14ac:dyDescent="0.2">
      <c r="A37" s="66" t="str">
        <f>+IF(AK37&gt;0,+IF(AK37=AK26,A26,AO37)," ")</f>
        <v xml:space="preserve"> </v>
      </c>
      <c r="B37" s="38" t="s">
        <v>531</v>
      </c>
      <c r="C37" s="64" t="s">
        <v>105</v>
      </c>
      <c r="D37" s="93">
        <v>41653</v>
      </c>
      <c r="E37" s="369" t="str">
        <f>IF(($A$4-D37)/365.25&gt;18,"",IF(($A$4-D37)/365.25&gt;15,"JUV",IF(($A$4-D37)/365.25&gt;13,"PJUV",IF(($A$4-D37)/365.25&gt;11,"INF D",IF(($A$4-D37)/365.25&gt;9,"INF C",IF(($A$4-D37)/365.25&gt;7,"INF B","INF A"))))))</f>
        <v>INF B</v>
      </c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60">
        <f t="shared" si="29"/>
        <v>0</v>
      </c>
      <c r="V37" s="144">
        <f t="shared" si="30"/>
        <v>0</v>
      </c>
      <c r="W37" s="144">
        <f t="shared" si="30"/>
        <v>0</v>
      </c>
      <c r="X37" s="144">
        <f t="shared" si="30"/>
        <v>0</v>
      </c>
      <c r="Y37" s="144">
        <f t="shared" si="30"/>
        <v>0</v>
      </c>
      <c r="Z37" s="144">
        <f t="shared" si="30"/>
        <v>0</v>
      </c>
      <c r="AA37" s="144">
        <f t="shared" si="30"/>
        <v>0</v>
      </c>
      <c r="AB37" s="144">
        <f t="shared" si="30"/>
        <v>0</v>
      </c>
      <c r="AC37" s="144">
        <f t="shared" si="30"/>
        <v>0</v>
      </c>
      <c r="AD37" s="144">
        <f t="shared" si="30"/>
        <v>0</v>
      </c>
      <c r="AE37" s="144">
        <f t="shared" si="30"/>
        <v>0</v>
      </c>
      <c r="AF37" s="144">
        <f t="shared" si="30"/>
        <v>0</v>
      </c>
      <c r="AG37" s="144">
        <f t="shared" si="30"/>
        <v>0</v>
      </c>
      <c r="AH37" s="144">
        <f t="shared" si="31"/>
        <v>0</v>
      </c>
      <c r="AI37" s="144">
        <f t="shared" si="32"/>
        <v>0</v>
      </c>
      <c r="AJ37" s="144">
        <f>+IF($B$5-AJ$5&lt;365/12,T37,IF($B$5-AJ$5&lt;365*2/12,T37*0.93,IF($B$5-AJ$5&lt;365*3/12,T37*0.86,IF($B$5-AJ$5&lt;365*4/12,T37*0.79,IF($B$5-AJ$5&lt;365*5/12,T37*0.72,IF($B$5-AJ$5&lt;365*6/12,T37*0.65,IF($B$5-AJ$5&lt;365*7/12,T37*0.58,IF($B$5-AJ$5&lt;365*8/12,T37*0.51,0))))))))+IF($B$5-AJ$5&gt;365,0,IF($B$5-AJ$5&gt;365*11/12,T37*0.23,IF($B$5-AJ$5&gt;365*10/12,T37*0.3,IF($B$5-AJ$5&gt;365*9/12,T37*0.37,IF($B$5-AJ$5&gt;365*8/12,T37*0.44,0)))))</f>
        <v>0</v>
      </c>
      <c r="AK37" s="97">
        <f t="shared" si="33"/>
        <v>0</v>
      </c>
      <c r="AL37" s="160">
        <f t="shared" si="34"/>
        <v>0</v>
      </c>
      <c r="AM37" s="214" t="str">
        <f t="shared" si="27"/>
        <v>JORGE MOTA</v>
      </c>
      <c r="AN37" s="46" t="str">
        <f>+C37</f>
        <v>GCC</v>
      </c>
      <c r="AO37" s="9">
        <v>22</v>
      </c>
    </row>
    <row r="38" spans="1:41" x14ac:dyDescent="0.2">
      <c r="A38" s="66" t="str">
        <f>+IF(AK38&gt;0,+IF(AK38=AK37,A37,AO38)," ")</f>
        <v xml:space="preserve"> </v>
      </c>
      <c r="B38" s="38" t="s">
        <v>557</v>
      </c>
      <c r="C38" s="64" t="s">
        <v>113</v>
      </c>
      <c r="D38" s="93">
        <v>41987</v>
      </c>
      <c r="E38" s="369" t="str">
        <f>IF(($A$4-D38)/365.25&gt;18,"",IF(($A$4-D38)/365.25&gt;15,"JUV",IF(($A$4-D38)/365.25&gt;13,"PJUV",IF(($A$4-D38)/365.25&gt;11,"INF D",IF(($A$4-D38)/365.25&gt;9,"INF C",IF(($A$4-D38)/365.25&gt;7,"INF B","INF A"))))))</f>
        <v>INF B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60">
        <f t="shared" si="29"/>
        <v>0</v>
      </c>
      <c r="V38" s="144">
        <f t="shared" si="30"/>
        <v>0</v>
      </c>
      <c r="W38" s="144">
        <f t="shared" si="30"/>
        <v>0</v>
      </c>
      <c r="X38" s="144">
        <f t="shared" si="30"/>
        <v>0</v>
      </c>
      <c r="Y38" s="144">
        <f t="shared" si="30"/>
        <v>0</v>
      </c>
      <c r="Z38" s="144">
        <f t="shared" si="30"/>
        <v>0</v>
      </c>
      <c r="AA38" s="144">
        <f t="shared" si="30"/>
        <v>0</v>
      </c>
      <c r="AB38" s="144">
        <f t="shared" si="30"/>
        <v>0</v>
      </c>
      <c r="AC38" s="144">
        <f t="shared" si="30"/>
        <v>0</v>
      </c>
      <c r="AD38" s="144">
        <f t="shared" si="30"/>
        <v>0</v>
      </c>
      <c r="AE38" s="144">
        <f t="shared" si="30"/>
        <v>0</v>
      </c>
      <c r="AF38" s="144">
        <f t="shared" si="30"/>
        <v>0</v>
      </c>
      <c r="AG38" s="144">
        <f t="shared" si="30"/>
        <v>0</v>
      </c>
      <c r="AH38" s="144">
        <f t="shared" si="31"/>
        <v>0</v>
      </c>
      <c r="AI38" s="144">
        <f t="shared" si="32"/>
        <v>0</v>
      </c>
      <c r="AJ38" s="168">
        <f>+IF($B$5-AJ$5&lt;365/12,T38,IF($B$5-AJ$5&lt;365*2/12,T38*0.93,IF($B$5-AJ$5&lt;365*3/12,T38*0.86,IF($B$5-AJ$5&lt;365*4/12,T38*0.79,IF($B$5-AJ$5&lt;365*5/12,T38*0.72,IF($B$5-AJ$5&lt;365*6/12,T38*0.65,IF($B$5-AJ$5&lt;365*7/12,T38*0.58,IF($B$5-AJ$5&lt;365*8/12,T38*0.51,0))))))))+IF($B$5-AJ$5&gt;365,0,IF($B$5-AJ$5&gt;365*11/12,T38*0.23,IF($B$5-AJ$5&gt;365*10/12,T38*0.3,IF($B$5-AJ$5&gt;365*9/12,T38*0.37,IF($B$5-AJ$5&gt;365*8/12,T38*0.44,0)))))</f>
        <v>0</v>
      </c>
      <c r="AK38" s="97">
        <f t="shared" si="33"/>
        <v>0</v>
      </c>
      <c r="AL38" s="160">
        <f t="shared" si="34"/>
        <v>0</v>
      </c>
      <c r="AM38" s="214" t="str">
        <f t="shared" si="27"/>
        <v>KLAUS GERSTEL</v>
      </c>
      <c r="AN38" s="46" t="str">
        <f>+C38</f>
        <v>LCC</v>
      </c>
      <c r="AO38" s="9">
        <v>23</v>
      </c>
    </row>
    <row r="39" spans="1:41" ht="13.5" thickBot="1" x14ac:dyDescent="0.25">
      <c r="A39" s="66" t="str">
        <f>+IF(AK39&gt;0,+IF(AK39=#REF!,#REF!,AO39)," ")</f>
        <v xml:space="preserve"> </v>
      </c>
      <c r="B39" s="31" t="s">
        <v>558</v>
      </c>
      <c r="C39" s="78" t="s">
        <v>142</v>
      </c>
      <c r="D39" s="413">
        <v>41682</v>
      </c>
      <c r="E39" s="152" t="str">
        <f>IF(($A$4-D39)/365.25&gt;18,"",IF(($A$4-D39)/365.25&gt;15,"JUV",IF(($A$4-D39)/365.25&gt;13,"PJUV",IF(($A$4-D39)/365.25&gt;11,"INF D",IF(($A$4-D39)/365.25&gt;9,"INF C",IF(($A$4-D39)/365.25&gt;7,"INF B","INF A"))))))</f>
        <v>INF B</v>
      </c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60">
        <f t="shared" si="29"/>
        <v>0</v>
      </c>
      <c r="V39" s="145">
        <f t="shared" si="30"/>
        <v>0</v>
      </c>
      <c r="W39" s="145">
        <f t="shared" si="30"/>
        <v>0</v>
      </c>
      <c r="X39" s="145">
        <f t="shared" si="30"/>
        <v>0</v>
      </c>
      <c r="Y39" s="145">
        <f t="shared" si="30"/>
        <v>0</v>
      </c>
      <c r="Z39" s="145">
        <f t="shared" si="30"/>
        <v>0</v>
      </c>
      <c r="AA39" s="145">
        <f t="shared" si="30"/>
        <v>0</v>
      </c>
      <c r="AB39" s="145">
        <f t="shared" si="30"/>
        <v>0</v>
      </c>
      <c r="AC39" s="145">
        <f t="shared" si="30"/>
        <v>0</v>
      </c>
      <c r="AD39" s="145">
        <f t="shared" si="30"/>
        <v>0</v>
      </c>
      <c r="AE39" s="145">
        <f t="shared" si="30"/>
        <v>0</v>
      </c>
      <c r="AF39" s="145">
        <f t="shared" si="30"/>
        <v>0</v>
      </c>
      <c r="AG39" s="145">
        <f t="shared" si="30"/>
        <v>0</v>
      </c>
      <c r="AH39" s="145">
        <f t="shared" si="31"/>
        <v>0</v>
      </c>
      <c r="AI39" s="145">
        <f t="shared" si="32"/>
        <v>0</v>
      </c>
      <c r="AJ39" s="145">
        <f>+IF($B$5-AJ$5&lt;365/12,T39,IF($B$5-AJ$5&lt;365*2/12,T39*0.93,IF($B$5-AJ$5&lt;365*3/12,T39*0.86,IF($B$5-AJ$5&lt;365*4/12,T39*0.79,IF($B$5-AJ$5&lt;365*5/12,T39*0.72,IF($B$5-AJ$5&lt;365*6/12,T39*0.65,IF($B$5-AJ$5&lt;365*7/12,T39*0.58,IF($B$5-AJ$5&lt;365*8/12,T39*0.51,0))))))))+IF($B$5-AJ$5&gt;365,0,IF($B$5-AJ$5&gt;365*11/12,T39*0.23,IF($B$5-AJ$5&gt;365*10/12,T39*0.3,IF($B$5-AJ$5&gt;365*9/12,T39*0.37,IF($B$5-AJ$5&gt;365*8/12,T39*0.44,0)))))</f>
        <v>0</v>
      </c>
      <c r="AK39" s="269">
        <f t="shared" si="33"/>
        <v>0</v>
      </c>
      <c r="AL39" s="251">
        <f t="shared" si="34"/>
        <v>0</v>
      </c>
      <c r="AM39" s="214" t="str">
        <f t="shared" si="27"/>
        <v>MAURICIO VIERA</v>
      </c>
      <c r="AN39" s="46" t="str">
        <f>+C39</f>
        <v>LSGC</v>
      </c>
      <c r="AO39" s="9">
        <v>40</v>
      </c>
    </row>
    <row r="40" spans="1:41" x14ac:dyDescent="0.2">
      <c r="AO40" s="9">
        <v>43</v>
      </c>
    </row>
  </sheetData>
  <sortState xmlns:xlrd2="http://schemas.microsoft.com/office/spreadsheetml/2017/richdata2" ref="B6:AL34">
    <sortCondition descending="1" ref="AK6:AK34"/>
    <sortCondition ref="B6:B34"/>
  </sortState>
  <mergeCells count="9">
    <mergeCell ref="E2:T2"/>
    <mergeCell ref="U2:AJ2"/>
    <mergeCell ref="AL4:AL5"/>
    <mergeCell ref="U4:U5"/>
    <mergeCell ref="C4:C5"/>
    <mergeCell ref="D4:D5"/>
    <mergeCell ref="E4:E5"/>
    <mergeCell ref="V3:AJ3"/>
    <mergeCell ref="F3:T3"/>
  </mergeCells>
  <conditionalFormatting sqref="A1:XFD1 U2:U3 AK2:XFD3 A2:E5 U4:AJ4 AL4:XFD4 V5:AI5 AM5:XFD8 V6:AK18 A6:A39 AM9:AN19 AO9:XFD40 AL15:AL24 U15:U36 AJ19:AK19 W19:AI25 V19:V36 AJ20:AN26 W26:AE36 AF26:AI38 AJ27:AJ38 AK27:AN39 U37:AE38 U39:AJ39 V40:AN40 A40:U1048576 V41:XFD1048576">
    <cfRule type="cellIs" dxfId="11" priority="12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Juv. Masculino</vt:lpstr>
      <vt:lpstr>Juv. Femenino</vt:lpstr>
      <vt:lpstr>Pre Juv. Masculino</vt:lpstr>
      <vt:lpstr>Pre Juv Femenino</vt:lpstr>
      <vt:lpstr>INF "D" Masc</vt:lpstr>
      <vt:lpstr>INF "D" Fem</vt:lpstr>
      <vt:lpstr>INF "C" Masc</vt:lpstr>
      <vt:lpstr>INF "C" Fem</vt:lpstr>
      <vt:lpstr>Inf "B" Masc</vt:lpstr>
      <vt:lpstr>Inf "B" Fem</vt:lpstr>
      <vt:lpstr>Inf  "B"  Fem</vt:lpstr>
      <vt:lpstr>Inf "A" Masc</vt:lpstr>
      <vt:lpstr>Inf "A" Fem</vt:lpstr>
      <vt:lpstr>'Inf "A" Fem'!Print_Area</vt:lpstr>
      <vt:lpstr>'Juv. Femenino'!Print_Area</vt:lpstr>
      <vt:lpstr>'Juv. Masculino'!Print_Area</vt:lpstr>
      <vt:lpstr>'Pre Juv Femenino'!Print_Area</vt:lpstr>
      <vt:lpstr>'Pre Juv. Masculino'!Print_Area</vt:lpstr>
      <vt:lpstr>'Juv. Masculino'!Print_Titles</vt:lpstr>
    </vt:vector>
  </TitlesOfParts>
  <Manager/>
  <Company>Federacion venezolana de Golf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 Medina C</dc:creator>
  <cp:keywords/>
  <dc:description/>
  <cp:lastModifiedBy>Anarella Medina</cp:lastModifiedBy>
  <cp:revision/>
  <dcterms:created xsi:type="dcterms:W3CDTF">2004-08-30T19:04:35Z</dcterms:created>
  <dcterms:modified xsi:type="dcterms:W3CDTF">2023-12-27T03:48:39Z</dcterms:modified>
  <cp:category/>
  <cp:contentStatus/>
</cp:coreProperties>
</file>